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E:\HD RECUPERADO JORIO\FEDERAÇÃO\2FEBAPB\CAMPEONATO PARAIBANO DE BADMINTON 2026\FICHAS INSCRIÇÕES\"/>
    </mc:Choice>
  </mc:AlternateContent>
  <bookViews>
    <workbookView xWindow="-105" yWindow="-105" windowWidth="23250" windowHeight="12450"/>
  </bookViews>
  <sheets>
    <sheet name="SIMPLES" sheetId="4" r:id="rId1"/>
    <sheet name="DUPLAS" sheetId="3" r:id="rId2"/>
    <sheet name="Tabelas" sheetId="5" state="hidden" r:id="rId3"/>
  </sheets>
  <definedNames>
    <definedName name="_xlnm.Print_Area" localSheetId="1">DUPLAS!$A$1:$Q$64</definedName>
    <definedName name="_xlnm.Print_Area" localSheetId="0">SIMPLES!$B$1:$M$63</definedName>
    <definedName name="Tab_Idades">OFFSET(Tabelas!$A$2,,,COUNTA(Tabelas!$A:$A),2)</definedName>
  </definedNames>
  <calcPr calcId="15251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4" i="3" l="1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M12" i="4"/>
  <c r="H11" i="3" l="1"/>
  <c r="H12" i="3"/>
  <c r="H13" i="3"/>
  <c r="P13" i="3" s="1"/>
  <c r="I15" i="3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5" i="4"/>
  <c r="M14" i="4"/>
  <c r="G28" i="4"/>
  <c r="F49" i="4"/>
  <c r="G49" i="4" s="1"/>
  <c r="F48" i="4"/>
  <c r="G48" i="4" s="1"/>
  <c r="F47" i="4"/>
  <c r="G47" i="4" s="1"/>
  <c r="F46" i="4"/>
  <c r="G46" i="4" s="1"/>
  <c r="F45" i="4"/>
  <c r="G45" i="4" s="1"/>
  <c r="F44" i="4"/>
  <c r="G44" i="4" s="1"/>
  <c r="F43" i="4"/>
  <c r="G43" i="4" s="1"/>
  <c r="F42" i="4"/>
  <c r="G42" i="4" s="1"/>
  <c r="F41" i="4"/>
  <c r="G41" i="4" s="1"/>
  <c r="F40" i="4"/>
  <c r="G40" i="4" s="1"/>
  <c r="F39" i="4"/>
  <c r="G39" i="4" s="1"/>
  <c r="F38" i="4"/>
  <c r="G38" i="4" s="1"/>
  <c r="F37" i="4"/>
  <c r="G37" i="4" s="1"/>
  <c r="F36" i="4"/>
  <c r="G36" i="4" s="1"/>
  <c r="F35" i="4"/>
  <c r="G35" i="4" s="1"/>
  <c r="F34" i="4"/>
  <c r="G34" i="4" s="1"/>
  <c r="F33" i="4"/>
  <c r="G33" i="4" s="1"/>
  <c r="F32" i="4"/>
  <c r="G32" i="4" s="1"/>
  <c r="F31" i="4"/>
  <c r="G31" i="4" s="1"/>
  <c r="F30" i="4"/>
  <c r="G30" i="4" s="1"/>
  <c r="F29" i="4"/>
  <c r="G29" i="4" s="1"/>
  <c r="F28" i="4"/>
  <c r="F27" i="4"/>
  <c r="G27" i="4" s="1"/>
  <c r="F26" i="4"/>
  <c r="G26" i="4" s="1"/>
  <c r="F25" i="4"/>
  <c r="G25" i="4" s="1"/>
  <c r="F24" i="4"/>
  <c r="G24" i="4" s="1"/>
  <c r="F23" i="4"/>
  <c r="G23" i="4" s="1"/>
  <c r="F22" i="4"/>
  <c r="G22" i="4" s="1"/>
  <c r="F21" i="4"/>
  <c r="G21" i="4" s="1"/>
  <c r="F20" i="4"/>
  <c r="G20" i="4" s="1"/>
  <c r="F19" i="4"/>
  <c r="G19" i="4" s="1"/>
  <c r="F18" i="4"/>
  <c r="G18" i="4" s="1"/>
  <c r="F17" i="4"/>
  <c r="G17" i="4" s="1"/>
  <c r="F15" i="4"/>
  <c r="G15" i="4" s="1"/>
  <c r="F14" i="4"/>
  <c r="G14" i="4" s="1"/>
  <c r="F13" i="4"/>
  <c r="G13" i="4" s="1"/>
  <c r="F11" i="4"/>
  <c r="G11" i="4" s="1"/>
  <c r="F10" i="4"/>
  <c r="G10" i="4" s="1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0" i="3"/>
  <c r="H15" i="3" l="1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14" i="3"/>
  <c r="H10" i="3"/>
  <c r="H13" i="4"/>
  <c r="H10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14" i="4"/>
  <c r="O50" i="3" l="1"/>
  <c r="N50" i="3"/>
  <c r="M50" i="3"/>
  <c r="L50" i="3"/>
  <c r="K50" i="3"/>
  <c r="J50" i="3"/>
  <c r="Y10" i="4" l="1"/>
  <c r="Y11" i="4"/>
  <c r="Y12" i="4"/>
  <c r="F12" i="4" s="1"/>
  <c r="G12" i="4" s="1"/>
  <c r="Y13" i="4"/>
  <c r="X13" i="4"/>
  <c r="I13" i="4" s="1"/>
  <c r="M13" i="4" s="1"/>
  <c r="X12" i="4"/>
  <c r="I12" i="4" s="1"/>
  <c r="X11" i="4"/>
  <c r="I11" i="4" s="1"/>
  <c r="X10" i="4"/>
  <c r="I10" i="4" s="1"/>
  <c r="M10" i="4" s="1"/>
  <c r="W13" i="4"/>
  <c r="W12" i="4"/>
  <c r="H12" i="4" s="1"/>
  <c r="W11" i="4"/>
  <c r="H11" i="4" s="1"/>
  <c r="M11" i="4" s="1"/>
  <c r="W10" i="4"/>
  <c r="Y10" i="3" l="1"/>
  <c r="Y11" i="3"/>
  <c r="Y12" i="3"/>
  <c r="Y13" i="3"/>
  <c r="X13" i="3"/>
  <c r="I13" i="3" s="1"/>
  <c r="X12" i="3"/>
  <c r="I12" i="3" s="1"/>
  <c r="P12" i="3" s="1"/>
  <c r="X11" i="3"/>
  <c r="I11" i="3" s="1"/>
  <c r="P11" i="3" s="1"/>
  <c r="X10" i="3"/>
  <c r="I10" i="3" s="1"/>
  <c r="P10" i="3" s="1"/>
  <c r="W14" i="3"/>
  <c r="W13" i="3"/>
  <c r="W12" i="3"/>
  <c r="W11" i="3"/>
  <c r="W10" i="3"/>
  <c r="G10" i="3"/>
  <c r="G12" i="3"/>
  <c r="G13" i="3"/>
  <c r="I23" i="4"/>
  <c r="I34" i="4"/>
  <c r="I39" i="4"/>
  <c r="I42" i="4"/>
  <c r="I47" i="4"/>
  <c r="X49" i="4"/>
  <c r="I49" i="4" s="1"/>
  <c r="M49" i="4" s="1"/>
  <c r="X48" i="4"/>
  <c r="I48" i="4" s="1"/>
  <c r="X47" i="4"/>
  <c r="X46" i="4"/>
  <c r="I46" i="4" s="1"/>
  <c r="X45" i="4"/>
  <c r="I45" i="4" s="1"/>
  <c r="X44" i="4"/>
  <c r="I44" i="4" s="1"/>
  <c r="X43" i="4"/>
  <c r="I43" i="4" s="1"/>
  <c r="X42" i="4"/>
  <c r="X41" i="4"/>
  <c r="I41" i="4" s="1"/>
  <c r="X40" i="4"/>
  <c r="I40" i="4" s="1"/>
  <c r="X39" i="4"/>
  <c r="X38" i="4"/>
  <c r="I38" i="4" s="1"/>
  <c r="X37" i="4"/>
  <c r="I37" i="4" s="1"/>
  <c r="X36" i="4"/>
  <c r="I36" i="4" s="1"/>
  <c r="X35" i="4"/>
  <c r="I35" i="4" s="1"/>
  <c r="X34" i="4"/>
  <c r="X33" i="4"/>
  <c r="I33" i="4" s="1"/>
  <c r="X32" i="4"/>
  <c r="I32" i="4" s="1"/>
  <c r="X31" i="4"/>
  <c r="I31" i="4" s="1"/>
  <c r="X30" i="4"/>
  <c r="I30" i="4" s="1"/>
  <c r="X29" i="4"/>
  <c r="I29" i="4" s="1"/>
  <c r="X28" i="4"/>
  <c r="I28" i="4" s="1"/>
  <c r="X27" i="4"/>
  <c r="I27" i="4" s="1"/>
  <c r="X26" i="4"/>
  <c r="I26" i="4" s="1"/>
  <c r="X25" i="4"/>
  <c r="I25" i="4" s="1"/>
  <c r="X24" i="4"/>
  <c r="I24" i="4" s="1"/>
  <c r="X23" i="4"/>
  <c r="X22" i="4"/>
  <c r="I22" i="4" s="1"/>
  <c r="X21" i="4"/>
  <c r="I21" i="4" s="1"/>
  <c r="X20" i="4"/>
  <c r="I20" i="4" s="1"/>
  <c r="X19" i="4"/>
  <c r="I19" i="4" s="1"/>
  <c r="X18" i="4"/>
  <c r="I18" i="4" s="1"/>
  <c r="X17" i="4"/>
  <c r="I17" i="4" s="1"/>
  <c r="X16" i="4"/>
  <c r="I16" i="4" s="1"/>
  <c r="M16" i="4" s="1"/>
  <c r="X15" i="4"/>
  <c r="I15" i="4" s="1"/>
  <c r="X14" i="4"/>
  <c r="I14" i="4" s="1"/>
  <c r="Y14" i="3"/>
  <c r="X14" i="3"/>
  <c r="I14" i="3" s="1"/>
  <c r="X15" i="3"/>
  <c r="W15" i="3"/>
  <c r="Y15" i="4"/>
  <c r="Y16" i="4"/>
  <c r="F16" i="4" s="1"/>
  <c r="G16" i="4" s="1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14" i="4"/>
  <c r="Y15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F49" i="3" s="1"/>
  <c r="Y16" i="3"/>
  <c r="I60" i="4"/>
  <c r="I61" i="3"/>
  <c r="N57" i="3"/>
  <c r="J50" i="4"/>
  <c r="L57" i="4" s="1"/>
  <c r="W49" i="4"/>
  <c r="W48" i="4"/>
  <c r="W47" i="4"/>
  <c r="W46" i="4"/>
  <c r="W45" i="4"/>
  <c r="W44" i="4"/>
  <c r="W43" i="4"/>
  <c r="W42" i="4"/>
  <c r="W41" i="4"/>
  <c r="W40" i="4"/>
  <c r="W39" i="4"/>
  <c r="W38" i="4"/>
  <c r="W37" i="4"/>
  <c r="W36" i="4"/>
  <c r="W35" i="4"/>
  <c r="W34" i="4"/>
  <c r="W33" i="4"/>
  <c r="W32" i="4"/>
  <c r="W31" i="4"/>
  <c r="W30" i="4"/>
  <c r="W29" i="4"/>
  <c r="W28" i="4"/>
  <c r="W27" i="4"/>
  <c r="W26" i="4"/>
  <c r="W25" i="4"/>
  <c r="W24" i="4"/>
  <c r="W23" i="4"/>
  <c r="W22" i="4"/>
  <c r="W21" i="4"/>
  <c r="W20" i="4"/>
  <c r="W19" i="4"/>
  <c r="W18" i="4"/>
  <c r="W17" i="4"/>
  <c r="W16" i="4"/>
  <c r="W15" i="4"/>
  <c r="W14" i="4"/>
  <c r="F11" i="3" l="1"/>
  <c r="G11" i="3" s="1"/>
  <c r="G14" i="3"/>
  <c r="G18" i="3"/>
  <c r="G17" i="3"/>
  <c r="G16" i="3"/>
  <c r="G31" i="3"/>
  <c r="G20" i="3"/>
  <c r="G46" i="3"/>
  <c r="G45" i="3"/>
  <c r="G42" i="3"/>
  <c r="G39" i="3"/>
  <c r="G30" i="3"/>
  <c r="G29" i="3"/>
  <c r="G27" i="3"/>
  <c r="G25" i="3"/>
  <c r="G22" i="3"/>
  <c r="G21" i="3"/>
  <c r="G44" i="3"/>
  <c r="G49" i="3"/>
  <c r="G37" i="3"/>
  <c r="G33" i="3"/>
  <c r="G32" i="3"/>
  <c r="G28" i="3"/>
  <c r="G48" i="3"/>
  <c r="G36" i="3"/>
  <c r="G26" i="3"/>
  <c r="G19" i="3"/>
  <c r="G15" i="3"/>
  <c r="G40" i="3"/>
  <c r="G41" i="3"/>
  <c r="G24" i="3"/>
  <c r="G23" i="3"/>
  <c r="G47" i="3"/>
  <c r="G38" i="3"/>
  <c r="G35" i="3"/>
  <c r="G34" i="3"/>
  <c r="K50" i="4"/>
  <c r="G43" i="3" l="1"/>
  <c r="L50" i="4"/>
  <c r="L58" i="4" s="1"/>
  <c r="X49" i="3"/>
  <c r="I49" i="3" s="1"/>
  <c r="P49" i="3" s="1"/>
  <c r="X48" i="3"/>
  <c r="I48" i="3" s="1"/>
  <c r="X47" i="3"/>
  <c r="I47" i="3" s="1"/>
  <c r="X46" i="3"/>
  <c r="I46" i="3" s="1"/>
  <c r="X45" i="3"/>
  <c r="X44" i="3"/>
  <c r="I44" i="3" s="1"/>
  <c r="X43" i="3"/>
  <c r="I43" i="3" s="1"/>
  <c r="X42" i="3"/>
  <c r="I42" i="3" s="1"/>
  <c r="X41" i="3"/>
  <c r="I41" i="3" s="1"/>
  <c r="X40" i="3"/>
  <c r="I40" i="3" s="1"/>
  <c r="X39" i="3"/>
  <c r="I39" i="3" s="1"/>
  <c r="X38" i="3"/>
  <c r="I38" i="3" s="1"/>
  <c r="X37" i="3"/>
  <c r="I37" i="3" s="1"/>
  <c r="X36" i="3"/>
  <c r="I36" i="3" s="1"/>
  <c r="X35" i="3"/>
  <c r="I35" i="3" s="1"/>
  <c r="X34" i="3"/>
  <c r="I34" i="3" s="1"/>
  <c r="X33" i="3"/>
  <c r="I33" i="3" s="1"/>
  <c r="X32" i="3"/>
  <c r="I32" i="3" s="1"/>
  <c r="X31" i="3"/>
  <c r="I31" i="3" s="1"/>
  <c r="X30" i="3"/>
  <c r="X29" i="3"/>
  <c r="I29" i="3" s="1"/>
  <c r="X28" i="3"/>
  <c r="I28" i="3" s="1"/>
  <c r="X27" i="3"/>
  <c r="I27" i="3" s="1"/>
  <c r="X26" i="3"/>
  <c r="X25" i="3"/>
  <c r="I25" i="3" s="1"/>
  <c r="X24" i="3"/>
  <c r="I24" i="3" s="1"/>
  <c r="X23" i="3"/>
  <c r="I23" i="3" s="1"/>
  <c r="X22" i="3"/>
  <c r="I22" i="3" s="1"/>
  <c r="X21" i="3"/>
  <c r="I21" i="3" s="1"/>
  <c r="X20" i="3"/>
  <c r="I20" i="3" s="1"/>
  <c r="X19" i="3"/>
  <c r="I19" i="3" s="1"/>
  <c r="X18" i="3"/>
  <c r="I18" i="3" s="1"/>
  <c r="X17" i="3"/>
  <c r="I17" i="3" s="1"/>
  <c r="X16" i="3"/>
  <c r="I16" i="3" s="1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H50" i="3" l="1"/>
  <c r="I30" i="3"/>
  <c r="I26" i="3"/>
  <c r="I45" i="3"/>
  <c r="N58" i="3"/>
  <c r="I50" i="4" l="1"/>
  <c r="H50" i="4" l="1"/>
  <c r="M50" i="4" l="1"/>
  <c r="I51" i="4" s="1"/>
  <c r="P50" i="3" l="1"/>
  <c r="I50" i="3"/>
  <c r="P51" i="3" l="1"/>
  <c r="G51" i="4" l="1"/>
  <c r="M51" i="4" s="1"/>
</calcChain>
</file>

<file path=xl/sharedStrings.xml><?xml version="1.0" encoding="utf-8"?>
<sst xmlns="http://schemas.openxmlformats.org/spreadsheetml/2006/main" count="147" uniqueCount="85">
  <si>
    <t xml:space="preserve">DIRIGENTE (S): </t>
  </si>
  <si>
    <t>JOVEM</t>
  </si>
  <si>
    <t>ANOS</t>
  </si>
  <si>
    <t>ANO</t>
  </si>
  <si>
    <t>BASE</t>
  </si>
  <si>
    <t>SENHA</t>
  </si>
  <si>
    <t>VALOR A PAGAR POR ATLETA</t>
  </si>
  <si>
    <t>DATA NASCIMENTO</t>
  </si>
  <si>
    <t>MODALIDADES</t>
  </si>
  <si>
    <t>NOME DOS ATLETAS</t>
  </si>
  <si>
    <t>CAMPOS PRENCHIMENTO: CLUBE,  NOME, DT NASC, DUPLA, MODALIDADE, LOCAL, OBS, TECNICO, DIRIGENTE,</t>
  </si>
  <si>
    <t>CATEGORIA</t>
  </si>
  <si>
    <t>DUPLAS</t>
  </si>
  <si>
    <t xml:space="preserve"> ADULTO</t>
  </si>
  <si>
    <t>SIMPLES</t>
  </si>
  <si>
    <t>ADULTO</t>
  </si>
  <si>
    <t>ADU LTO</t>
  </si>
  <si>
    <t>D M</t>
  </si>
  <si>
    <t>SUB 13</t>
  </si>
  <si>
    <t>SUB 11</t>
  </si>
  <si>
    <t>SUB 23</t>
  </si>
  <si>
    <t>SENIOR</t>
  </si>
  <si>
    <t>NA COLUNA (G), ESTÁ SENDO CALCULADO PELA DATA DE NASCIMENTO E O ANO BASE ATUAL 01/01/XXXX), QUE CALCULA QUANTOS ANOS TEM E JÁ INFORMA A CATEGORIA DO ATLETA AUTOMATAICAMENTE. CONFORME A CONFEDERAÇÃO. PARA OS ATLETAS CATEGORIA "PRINCIPAL" DEVERÁ INSERIR OS DADOS COM  DATA DE NASCIMENTO = "01/01/1900".</t>
  </si>
  <si>
    <t>SUB 15</t>
  </si>
  <si>
    <t>SUB 17</t>
  </si>
  <si>
    <t>SUB 19</t>
  </si>
  <si>
    <t>ESTA PLANILHA ESTÁ TRAVADA PARA SÓ PERMITIR INCLUIR OS DADOS PERMITIDOS E AGILIZAR O PROCESSO. NO CAMPO "NOME " ESCREVER O NOME E O CLUBE,  PARA AGILIZAR A CONFEÇÃO DO CAMPEONATO PELO  SOFT TOURNAMENT. SEMPRE DE PREFERÊNCIA USAR LETRAS MAIUSCULAS NO TECLALDO. PODE CORRIGIR QUANTAS VÊZES FOR NECESSÁRIO, CONFORME CARTA CONVITE, SEMPRE CONFERIR OS DADOS ENVIADOS PARA A FEDERAÇÃO  QUE NÃO SE RESPONSABIIZARÁ POR DADOS INSERIDOS ERRADOS E OU FALTA DELES, PODENDO O ATELTA FICAR INELEGÍVEL PARA A SUA CATEGORIA. VISTO QUE FOI ASSINADO PELO DIRIGENTE E TÉCNICO SE REPONSABILISANDO PELAS INFORMAÇÕES.</t>
  </si>
  <si>
    <t>*PRINCIPAL*</t>
  </si>
  <si>
    <t>MASTER</t>
  </si>
  <si>
    <t>VETERANO</t>
  </si>
  <si>
    <t>TAB IDADES</t>
  </si>
  <si>
    <t>0, 1</t>
  </si>
  <si>
    <t>EM 01 DE JANEIRO DE 2026</t>
  </si>
  <si>
    <t>PRINCIPAL</t>
  </si>
  <si>
    <t>ADULTO &gt; 18 ANOS</t>
  </si>
  <si>
    <t>JOVEM &gt;= 18 ANOS</t>
  </si>
  <si>
    <t xml:space="preserve">SUB 13 </t>
  </si>
  <si>
    <t>OPÇOES:  0, 1</t>
  </si>
  <si>
    <t>OPÇOES:</t>
  </si>
  <si>
    <t>ESTA PLANILHA ESTÁ TRAVADA PARA SÓ PERMITIR INCLUIR OS DADOS PERMITIDOS E AGILIZAR O PROCESSO. NO CAMPO "NOME " ESCREVER O NOME E O CLUBE,  PARA AGILIZAR A CONFEÇÃO DO CAMPEONATO PELO  SOFT TOURNAMENT. SEMPRE DE PREFERÊNCIA USAR LETRAS MAIUSCULAS NO TECLALDO. PODE CORRIGIR QUANTAS VÊZES FOR NECESSÁRIO, CONFORME CARTA CONVITE, SEMPRE CONFERIR OS DADOS ENVIADOS PARA A FEDERAÇÃO  QUE NÃO SE RESPONSABIIZARÁ POR DADOS INSERIDOS ERRADOS E OU FALTA DELES, PODENDO O ATLETA FICAR INELEGÍVEL PARA A SUA CATEGORIA. VISTO QUE FOI ASSINADO PELO DIRIGENTE E TÉCNICO SE REPONSABILISANDO PELAS INFORMAÇÕES.</t>
  </si>
  <si>
    <t>JOVEM &lt;= 18 ANOS</t>
  </si>
  <si>
    <t>ADULTO&gt;18 ANOS</t>
  </si>
  <si>
    <t>SUBIR</t>
  </si>
  <si>
    <t>TABELAS</t>
  </si>
  <si>
    <t>PROCV(F10;A100:B110;2;1)</t>
  </si>
  <si>
    <t>CONCATENAR("*** ***(";SoletreNumero(J51);")";;Q8)</t>
  </si>
  <si>
    <t>QUANTIDADE  ATLETAS  REMANEJADOS&gt;&gt;&gt;&gt;</t>
  </si>
  <si>
    <t>NÚMERO DE DUPLAS   INSCRITAS: &gt;&gt;&gt;&gt;&gt;&gt;&gt;&gt;</t>
  </si>
  <si>
    <t>QUANTIDADE ATLETAS REMANEJADOS &gt;&gt;&gt;&gt;</t>
  </si>
  <si>
    <t>NÚMERO  DE ATLETAS INSCRITOS: &gt;&gt;&gt;&gt;&gt;&gt;&gt;</t>
  </si>
  <si>
    <t>***</t>
  </si>
  <si>
    <t>CASO QUEIRA DIGITAR ALGUMA OBSERVAÇÃO:</t>
  </si>
  <si>
    <t>0897838000145</t>
  </si>
  <si>
    <t>PIX DA FEDERAÇÃO</t>
  </si>
  <si>
    <t xml:space="preserve">CIDADE: </t>
  </si>
  <si>
    <t>FICHA DE INSCRIÇÃO NAS SIMPLES - CAMPEONATO PARAIBANO DE BADMINTON - V.2026</t>
  </si>
  <si>
    <t>DADOS DOS ATLETAS</t>
  </si>
  <si>
    <t>FICHA DE INSCRIÇÃO NAS DUPLAS - CAMPEONATO PARAIBANO DE BADMINTON - V.2026</t>
  </si>
  <si>
    <t>D F</t>
  </si>
  <si>
    <t>D X</t>
  </si>
  <si>
    <t>EMANUEL SILVA</t>
  </si>
  <si>
    <t>PEDRO MARCOS</t>
  </si>
  <si>
    <t>EXPEDITO DE MELO ARRUDA</t>
  </si>
  <si>
    <t>RENATA VELOSO GOMES</t>
  </si>
  <si>
    <t>BRASDADOS (83) 98816-0977</t>
  </si>
  <si>
    <t xml:space="preserve">TÉCNICO (S): </t>
  </si>
  <si>
    <t>NOME DO ATLETA</t>
  </si>
  <si>
    <t>CIDADE:</t>
  </si>
  <si>
    <t>JOAO PESSOA, PB</t>
  </si>
  <si>
    <t>TOTAL</t>
  </si>
  <si>
    <t>LOCAL    E    DATA</t>
  </si>
  <si>
    <t>TOTAIS  A  PAGAR (SIMPLES E DUPLAS) &gt;&gt;&gt;&gt;&gt;&gt;&gt;</t>
  </si>
  <si>
    <t>TOTAL A PAGAR SIMPLES &gt;&gt;&gt;&gt;&gt;&gt;&gt;&gt;&gt;&gt;&gt;</t>
  </si>
  <si>
    <t>TOTAL A PAGAR DUPLAS:  &gt;&gt;&gt;&gt;&gt;&gt;&gt;&gt;&gt;&gt;&gt;</t>
  </si>
  <si>
    <r>
      <t xml:space="preserve">FICHA DE INSCRIÇÃO PARA </t>
    </r>
    <r>
      <rPr>
        <b/>
        <sz val="16"/>
        <rFont val="Calibri"/>
        <family val="2"/>
        <scheme val="minor"/>
      </rPr>
      <t>NÍVEL ESCOLAR - SIMPLES</t>
    </r>
  </si>
  <si>
    <t>DADOS DOS ALUNOS/ATLETAS</t>
  </si>
  <si>
    <t>ESCOLA</t>
  </si>
  <si>
    <t>NOME DA ESCOLA</t>
  </si>
  <si>
    <t>SIMPLES ESCOLAR</t>
  </si>
  <si>
    <t>DUPLAS ESCOLAR</t>
  </si>
  <si>
    <t>SEMPRE DIGITAR EM LETRAS MAIÚSCULAS</t>
  </si>
  <si>
    <r>
      <t xml:space="preserve">ENCAMINHAR INSCRIÇÃO PARA O E-MAIL: </t>
    </r>
    <r>
      <rPr>
        <b/>
        <sz val="12"/>
        <color rgb="FF0000FF"/>
        <rFont val="Calibri"/>
        <family val="2"/>
      </rPr>
      <t>franklin@febapb.com.br</t>
    </r>
  </si>
  <si>
    <t>FEDERAÇÃO DE BADMINTON DO ESTADO DA PARAÍBA - FEBAPB</t>
  </si>
  <si>
    <t>LOCAL   E    DATA</t>
  </si>
  <si>
    <r>
      <t xml:space="preserve">FICHA DE INSCRIÇÃO PARA </t>
    </r>
    <r>
      <rPr>
        <b/>
        <sz val="16"/>
        <rFont val="Calibri"/>
        <family val="2"/>
        <scheme val="minor"/>
      </rPr>
      <t>NÍVEL ESCOLAR  - DUPLAS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</si>
</sst>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#,##0.0"/>
    <numFmt numFmtId="166" formatCode="&quot;R$&quot;\ #,##0"/>
    <numFmt numFmtId="167" formatCode="[$-F800]dddd\,\ mmmm\ dd\,\ yyyy"/>
    <numFmt numFmtId="168" formatCode="&quot;R$&quot;\ #,##0;[Red]&quot;R$&quot;\ #,##0"/>
    <numFmt numFmtId="169" formatCode="&quot;R$&quot;\ #,##0.00"/>
  </numFmts>
  <fonts count="37" x14ac:knownFonts="1">
    <font>
      <sz val="10"/>
      <name val="Arial"/>
    </font>
    <font>
      <sz val="10"/>
      <name val="Arial"/>
      <family val="2"/>
    </font>
    <font>
      <u/>
      <sz val="7.5"/>
      <color indexed="12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0"/>
      <name val="Arial"/>
      <family val="2"/>
    </font>
    <font>
      <sz val="14"/>
      <name val="Calibri"/>
      <family val="2"/>
      <scheme val="minor"/>
    </font>
    <font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22"/>
      <name val="Calibri"/>
      <family val="2"/>
      <scheme val="minor"/>
    </font>
    <font>
      <sz val="8"/>
      <name val="Arial"/>
      <family val="2"/>
    </font>
    <font>
      <b/>
      <sz val="14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0"/>
      <name val="Calibri"/>
      <family val="2"/>
      <scheme val="minor"/>
    </font>
    <font>
      <sz val="14"/>
      <color theme="0"/>
      <name val="Calibri"/>
      <family val="2"/>
      <scheme val="minor"/>
    </font>
    <font>
      <sz val="9"/>
      <name val="Arial"/>
      <family val="2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3"/>
      <color rgb="FF0000FF"/>
      <name val="Calibri"/>
      <family val="2"/>
      <scheme val="minor"/>
    </font>
    <font>
      <b/>
      <sz val="12"/>
      <name val="Calibri"/>
      <family val="2"/>
    </font>
    <font>
      <b/>
      <sz val="12"/>
      <color rgb="FF0000FF"/>
      <name val="Calibri"/>
      <family val="2"/>
    </font>
    <font>
      <b/>
      <sz val="11"/>
      <color rgb="FFFF0000"/>
      <name val="Calibri"/>
      <family val="2"/>
      <scheme val="minor"/>
    </font>
    <font>
      <b/>
      <sz val="13"/>
      <name val="Calibri"/>
      <family val="2"/>
      <scheme val="minor"/>
    </font>
    <font>
      <b/>
      <sz val="12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4FD1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</fills>
  <borders count="4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44" fontId="30" fillId="0" borderId="0" applyFont="0" applyFill="0" applyBorder="0" applyAlignment="0" applyProtection="0"/>
  </cellStyleXfs>
  <cellXfs count="338">
    <xf numFmtId="0" fontId="0" fillId="0" borderId="0" xfId="0"/>
    <xf numFmtId="0" fontId="13" fillId="7" borderId="0" xfId="0" applyNumberFormat="1" applyFont="1" applyFill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0" xfId="0" quotePrefix="1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1" fontId="10" fillId="0" borderId="16" xfId="0" applyNumberFormat="1" applyFont="1" applyFill="1" applyBorder="1" applyAlignment="1" applyProtection="1">
      <alignment horizontal="center" vertical="center"/>
      <protection locked="0"/>
    </xf>
    <xf numFmtId="1" fontId="10" fillId="8" borderId="16" xfId="0" applyNumberFormat="1" applyFont="1" applyFill="1" applyBorder="1" applyAlignment="1" applyProtection="1">
      <alignment horizontal="center" vertical="center"/>
      <protection locked="0"/>
    </xf>
    <xf numFmtId="0" fontId="16" fillId="3" borderId="2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16" fillId="3" borderId="2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1" fontId="16" fillId="3" borderId="2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Alignment="1" applyProtection="1">
      <alignment horizontal="center" vertical="center"/>
    </xf>
    <xf numFmtId="1" fontId="17" fillId="0" borderId="2" xfId="0" applyNumberFormat="1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" fontId="17" fillId="0" borderId="0" xfId="0" applyNumberFormat="1" applyFont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center" vertical="center"/>
    </xf>
    <xf numFmtId="1" fontId="17" fillId="0" borderId="0" xfId="0" applyNumberFormat="1" applyFont="1" applyBorder="1" applyAlignment="1" applyProtection="1">
      <alignment horizontal="center" vertical="center"/>
    </xf>
    <xf numFmtId="166" fontId="5" fillId="0" borderId="0" xfId="0" applyNumberFormat="1" applyFont="1" applyAlignment="1" applyProtection="1">
      <alignment horizontal="center" vertical="center" wrapText="1"/>
    </xf>
    <xf numFmtId="166" fontId="5" fillId="0" borderId="0" xfId="0" applyNumberFormat="1" applyFont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6" fillId="8" borderId="15" xfId="0" applyFont="1" applyFill="1" applyBorder="1" applyAlignment="1" applyProtection="1">
      <alignment horizontal="center" vertical="center"/>
    </xf>
    <xf numFmtId="1" fontId="9" fillId="2" borderId="23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4" fillId="3" borderId="0" xfId="0" quotePrefix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</xf>
    <xf numFmtId="14" fontId="10" fillId="3" borderId="16" xfId="0" applyNumberFormat="1" applyFont="1" applyFill="1" applyBorder="1" applyAlignment="1" applyProtection="1">
      <alignment horizontal="center" vertical="center"/>
      <protection locked="0"/>
    </xf>
    <xf numFmtId="14" fontId="10" fillId="3" borderId="16" xfId="0" applyNumberFormat="1" applyFont="1" applyFill="1" applyBorder="1" applyAlignment="1" applyProtection="1">
      <alignment horizontal="center" vertical="center"/>
    </xf>
    <xf numFmtId="14" fontId="10" fillId="8" borderId="16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</xf>
    <xf numFmtId="1" fontId="5" fillId="0" borderId="0" xfId="0" applyNumberFormat="1" applyFont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166" fontId="4" fillId="3" borderId="4" xfId="0" applyNumberFormat="1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7" fontId="6" fillId="3" borderId="4" xfId="0" applyNumberFormat="1" applyFont="1" applyFill="1" applyBorder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5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</xf>
    <xf numFmtId="1" fontId="10" fillId="3" borderId="16" xfId="0" applyNumberFormat="1" applyFont="1" applyFill="1" applyBorder="1" applyAlignment="1" applyProtection="1">
      <alignment horizontal="center" vertical="center"/>
      <protection locked="0"/>
    </xf>
    <xf numFmtId="166" fontId="5" fillId="3" borderId="0" xfId="0" applyNumberFormat="1" applyFont="1" applyFill="1" applyAlignment="1" applyProtection="1">
      <alignment horizontal="center" vertical="center"/>
    </xf>
    <xf numFmtId="14" fontId="5" fillId="0" borderId="0" xfId="0" applyNumberFormat="1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165" fontId="5" fillId="0" borderId="0" xfId="0" applyNumberFormat="1" applyFont="1" applyBorder="1" applyAlignment="1" applyProtection="1">
      <alignment horizontal="center" vertical="center"/>
    </xf>
    <xf numFmtId="1" fontId="5" fillId="0" borderId="0" xfId="0" applyNumberFormat="1" applyFont="1" applyBorder="1" applyAlignment="1" applyProtection="1">
      <alignment horizontal="center" vertical="center"/>
    </xf>
    <xf numFmtId="165" fontId="5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center" vertical="center"/>
    </xf>
    <xf numFmtId="0" fontId="10" fillId="3" borderId="16" xfId="0" applyFont="1" applyFill="1" applyBorder="1" applyAlignment="1" applyProtection="1">
      <alignment vertical="center"/>
      <protection locked="0"/>
    </xf>
    <xf numFmtId="0" fontId="10" fillId="8" borderId="16" xfId="0" applyFont="1" applyFill="1" applyBorder="1" applyAlignment="1" applyProtection="1">
      <alignment vertical="center"/>
      <protection locked="0"/>
    </xf>
    <xf numFmtId="0" fontId="4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vertical="center"/>
    </xf>
    <xf numFmtId="0" fontId="6" fillId="3" borderId="8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2" fontId="10" fillId="3" borderId="16" xfId="0" applyNumberFormat="1" applyFont="1" applyFill="1" applyBorder="1" applyAlignment="1" applyProtection="1">
      <alignment horizontal="center" vertical="center"/>
    </xf>
    <xf numFmtId="2" fontId="10" fillId="8" borderId="16" xfId="0" applyNumberFormat="1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vertical="center"/>
    </xf>
    <xf numFmtId="0" fontId="20" fillId="3" borderId="0" xfId="0" applyFont="1" applyFill="1" applyBorder="1" applyAlignment="1" applyProtection="1">
      <alignment vertical="center" shrinkToFit="1"/>
    </xf>
    <xf numFmtId="0" fontId="23" fillId="3" borderId="0" xfId="0" applyFont="1" applyFill="1" applyBorder="1" applyAlignment="1" applyProtection="1">
      <alignment vertical="center" wrapText="1"/>
    </xf>
    <xf numFmtId="14" fontId="4" fillId="3" borderId="0" xfId="0" quotePrefix="1" applyNumberFormat="1" applyFont="1" applyFill="1" applyBorder="1" applyAlignment="1" applyProtection="1">
      <alignment vertical="center"/>
    </xf>
    <xf numFmtId="14" fontId="4" fillId="3" borderId="6" xfId="0" quotePrefix="1" applyNumberFormat="1" applyFont="1" applyFill="1" applyBorder="1" applyAlignment="1" applyProtection="1">
      <alignment vertical="center"/>
    </xf>
    <xf numFmtId="0" fontId="6" fillId="9" borderId="23" xfId="0" applyFont="1" applyFill="1" applyBorder="1" applyAlignment="1" applyProtection="1">
      <alignment horizontal="center" vertical="center" shrinkToFit="1"/>
    </xf>
    <xf numFmtId="0" fontId="25" fillId="0" borderId="0" xfId="0" applyFont="1" applyAlignment="1" applyProtection="1">
      <alignment horizontal="center" vertical="center"/>
    </xf>
    <xf numFmtId="0" fontId="26" fillId="0" borderId="0" xfId="0" applyFont="1" applyAlignment="1">
      <alignment horizontal="center"/>
    </xf>
    <xf numFmtId="0" fontId="1" fillId="0" borderId="0" xfId="0" applyFont="1"/>
    <xf numFmtId="168" fontId="9" fillId="2" borderId="23" xfId="0" applyNumberFormat="1" applyFont="1" applyFill="1" applyBorder="1" applyAlignment="1" applyProtection="1">
      <alignment horizontal="center" vertical="center"/>
    </xf>
    <xf numFmtId="169" fontId="5" fillId="0" borderId="0" xfId="0" applyNumberFormat="1" applyFont="1" applyAlignment="1" applyProtection="1">
      <alignment horizontal="center" vertical="center"/>
    </xf>
    <xf numFmtId="169" fontId="5" fillId="3" borderId="0" xfId="0" applyNumberFormat="1" applyFont="1" applyFill="1" applyAlignment="1" applyProtection="1">
      <alignment horizontal="center" vertical="center"/>
    </xf>
    <xf numFmtId="0" fontId="4" fillId="2" borderId="23" xfId="0" applyFont="1" applyFill="1" applyBorder="1" applyAlignment="1" applyProtection="1">
      <alignment horizontal="center" vertical="center" wrapText="1"/>
    </xf>
    <xf numFmtId="0" fontId="29" fillId="2" borderId="23" xfId="0" applyFont="1" applyFill="1" applyBorder="1" applyAlignment="1" applyProtection="1">
      <alignment horizontal="center" vertical="center" wrapText="1"/>
    </xf>
    <xf numFmtId="0" fontId="27" fillId="3" borderId="6" xfId="0" applyFont="1" applyFill="1" applyBorder="1" applyAlignment="1" applyProtection="1">
      <alignment vertical="center" wrapText="1"/>
    </xf>
    <xf numFmtId="169" fontId="5" fillId="0" borderId="0" xfId="0" applyNumberFormat="1" applyFont="1" applyAlignment="1" applyProtection="1">
      <alignment horizontal="center" vertical="center" wrapText="1"/>
    </xf>
    <xf numFmtId="0" fontId="28" fillId="3" borderId="0" xfId="0" applyFont="1" applyFill="1" applyBorder="1" applyAlignment="1" applyProtection="1">
      <alignment vertical="center" shrinkToFit="1"/>
    </xf>
    <xf numFmtId="0" fontId="4" fillId="3" borderId="0" xfId="0" applyFont="1" applyFill="1" applyBorder="1" applyAlignment="1" applyProtection="1">
      <alignment horizontal="left" vertical="center" wrapText="1"/>
    </xf>
    <xf numFmtId="169" fontId="12" fillId="2" borderId="11" xfId="0" applyNumberFormat="1" applyFont="1" applyFill="1" applyBorder="1" applyAlignment="1" applyProtection="1">
      <alignment horizontal="center" vertical="center"/>
    </xf>
    <xf numFmtId="1" fontId="7" fillId="0" borderId="0" xfId="0" applyNumberFormat="1" applyFont="1" applyAlignment="1" applyProtection="1">
      <alignment horizontal="center" vertical="center"/>
    </xf>
    <xf numFmtId="49" fontId="4" fillId="10" borderId="7" xfId="0" applyNumberFormat="1" applyFont="1" applyFill="1" applyBorder="1" applyAlignment="1" applyProtection="1">
      <alignment horizontal="center" vertical="center"/>
    </xf>
    <xf numFmtId="8" fontId="9" fillId="2" borderId="27" xfId="0" applyNumberFormat="1" applyFont="1" applyFill="1" applyBorder="1" applyAlignment="1" applyProtection="1">
      <alignment horizontal="center" vertical="center"/>
    </xf>
    <xf numFmtId="1" fontId="9" fillId="2" borderId="27" xfId="0" applyNumberFormat="1" applyFont="1" applyFill="1" applyBorder="1" applyAlignment="1" applyProtection="1">
      <alignment horizontal="center" vertical="center"/>
    </xf>
    <xf numFmtId="169" fontId="18" fillId="2" borderId="28" xfId="0" applyNumberFormat="1" applyFont="1" applyFill="1" applyBorder="1" applyAlignment="1" applyProtection="1">
      <alignment horizontal="center" vertical="center"/>
    </xf>
    <xf numFmtId="0" fontId="6" fillId="8" borderId="29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vertical="center"/>
    </xf>
    <xf numFmtId="1" fontId="17" fillId="3" borderId="2" xfId="0" applyNumberFormat="1" applyFont="1" applyFill="1" applyBorder="1" applyAlignment="1" applyProtection="1">
      <alignment horizontal="center" vertical="center"/>
    </xf>
    <xf numFmtId="0" fontId="27" fillId="3" borderId="0" xfId="0" applyFont="1" applyFill="1" applyBorder="1" applyAlignment="1" applyProtection="1">
      <alignment vertical="center" wrapText="1"/>
    </xf>
    <xf numFmtId="1" fontId="11" fillId="3" borderId="0" xfId="0" applyNumberFormat="1" applyFont="1" applyFill="1" applyBorder="1" applyAlignment="1" applyProtection="1">
      <alignment vertical="center"/>
    </xf>
    <xf numFmtId="1" fontId="11" fillId="6" borderId="23" xfId="0" applyNumberFormat="1" applyFont="1" applyFill="1" applyBorder="1" applyAlignment="1" applyProtection="1">
      <alignment horizontal="center" vertical="center"/>
    </xf>
    <xf numFmtId="0" fontId="10" fillId="8" borderId="30" xfId="0" applyFont="1" applyFill="1" applyBorder="1" applyAlignment="1" applyProtection="1">
      <alignment vertical="center"/>
      <protection locked="0"/>
    </xf>
    <xf numFmtId="14" fontId="10" fillId="8" borderId="16" xfId="0" applyNumberFormat="1" applyFont="1" applyFill="1" applyBorder="1" applyAlignment="1" applyProtection="1">
      <alignment horizontal="center" vertical="center"/>
    </xf>
    <xf numFmtId="1" fontId="10" fillId="8" borderId="35" xfId="0" applyNumberFormat="1" applyFont="1" applyFill="1" applyBorder="1" applyAlignment="1" applyProtection="1">
      <alignment horizontal="center" vertical="center"/>
      <protection locked="0"/>
    </xf>
    <xf numFmtId="0" fontId="4" fillId="10" borderId="14" xfId="0" applyFont="1" applyFill="1" applyBorder="1" applyAlignment="1" applyProtection="1">
      <alignment horizontal="center" vertical="center" wrapText="1"/>
    </xf>
    <xf numFmtId="166" fontId="14" fillId="0" borderId="0" xfId="0" applyNumberFormat="1" applyFont="1" applyAlignment="1" applyProtection="1">
      <alignment horizontal="center" vertical="center"/>
    </xf>
    <xf numFmtId="0" fontId="6" fillId="3" borderId="31" xfId="0" applyFont="1" applyFill="1" applyBorder="1" applyAlignment="1" applyProtection="1">
      <alignment horizontal="center" vertical="center"/>
    </xf>
    <xf numFmtId="0" fontId="10" fillId="3" borderId="16" xfId="0" applyNumberFormat="1" applyFont="1" applyFill="1" applyBorder="1" applyAlignment="1" applyProtection="1">
      <alignment horizontal="center" vertical="center"/>
    </xf>
    <xf numFmtId="0" fontId="10" fillId="8" borderId="16" xfId="0" applyNumberFormat="1" applyFont="1" applyFill="1" applyBorder="1" applyAlignment="1" applyProtection="1">
      <alignment horizontal="center" vertical="center"/>
    </xf>
    <xf numFmtId="0" fontId="22" fillId="3" borderId="0" xfId="0" applyFont="1" applyFill="1" applyBorder="1" applyAlignment="1" applyProtection="1">
      <alignment horizontal="center" vertical="center"/>
    </xf>
    <xf numFmtId="4" fontId="10" fillId="8" borderId="16" xfId="0" applyNumberFormat="1" applyFont="1" applyFill="1" applyBorder="1" applyAlignment="1" applyProtection="1">
      <alignment horizontal="center" vertical="center"/>
    </xf>
    <xf numFmtId="4" fontId="10" fillId="3" borderId="16" xfId="0" applyNumberFormat="1" applyFont="1" applyFill="1" applyBorder="1" applyAlignment="1" applyProtection="1">
      <alignment horizontal="center" vertical="center"/>
    </xf>
    <xf numFmtId="0" fontId="22" fillId="3" borderId="4" xfId="0" applyFont="1" applyFill="1" applyBorder="1" applyAlignment="1" applyProtection="1">
      <alignment horizontal="center" vertical="center"/>
    </xf>
    <xf numFmtId="166" fontId="4" fillId="3" borderId="0" xfId="0" applyNumberFormat="1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</xf>
    <xf numFmtId="0" fontId="4" fillId="13" borderId="3" xfId="0" applyFont="1" applyFill="1" applyBorder="1" applyAlignment="1" applyProtection="1">
      <alignment vertical="center"/>
      <protection locked="0"/>
    </xf>
    <xf numFmtId="0" fontId="8" fillId="13" borderId="3" xfId="1" applyFont="1" applyFill="1" applyBorder="1" applyAlignment="1" applyProtection="1">
      <alignment vertical="center"/>
      <protection locked="0"/>
    </xf>
    <xf numFmtId="169" fontId="18" fillId="2" borderId="23" xfId="2" applyNumberFormat="1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</xf>
    <xf numFmtId="0" fontId="10" fillId="3" borderId="31" xfId="0" applyFont="1" applyFill="1" applyBorder="1" applyAlignment="1" applyProtection="1">
      <alignment horizontal="center" vertical="center"/>
    </xf>
    <xf numFmtId="169" fontId="5" fillId="12" borderId="16" xfId="0" applyNumberFormat="1" applyFont="1" applyFill="1" applyBorder="1" applyAlignment="1" applyProtection="1">
      <alignment horizontal="center" vertical="center"/>
    </xf>
    <xf numFmtId="0" fontId="5" fillId="12" borderId="16" xfId="0" applyFont="1" applyFill="1" applyBorder="1" applyAlignment="1" applyProtection="1">
      <alignment horizontal="center" vertical="center"/>
    </xf>
    <xf numFmtId="0" fontId="5" fillId="12" borderId="36" xfId="0" applyFont="1" applyFill="1" applyBorder="1" applyAlignment="1" applyProtection="1">
      <alignment horizontal="center" vertical="center"/>
    </xf>
    <xf numFmtId="169" fontId="5" fillId="12" borderId="36" xfId="0" applyNumberFormat="1" applyFont="1" applyFill="1" applyBorder="1" applyAlignment="1" applyProtection="1">
      <alignment horizontal="center" vertical="center"/>
    </xf>
    <xf numFmtId="169" fontId="4" fillId="2" borderId="37" xfId="0" applyNumberFormat="1" applyFont="1" applyFill="1" applyBorder="1" applyAlignment="1" applyProtection="1">
      <alignment horizontal="center" vertical="center"/>
    </xf>
    <xf numFmtId="169" fontId="5" fillId="4" borderId="37" xfId="0" applyNumberFormat="1" applyFont="1" applyFill="1" applyBorder="1" applyAlignment="1" applyProtection="1">
      <alignment horizontal="center" vertical="center"/>
    </xf>
    <xf numFmtId="0" fontId="5" fillId="4" borderId="37" xfId="0" applyFont="1" applyFill="1" applyBorder="1" applyAlignment="1" applyProtection="1">
      <alignment horizontal="center" vertical="center"/>
    </xf>
    <xf numFmtId="0" fontId="4" fillId="0" borderId="37" xfId="0" applyFont="1" applyBorder="1" applyAlignment="1" applyProtection="1">
      <alignment horizontal="center" vertical="center"/>
    </xf>
    <xf numFmtId="49" fontId="31" fillId="10" borderId="14" xfId="0" applyNumberFormat="1" applyFont="1" applyFill="1" applyBorder="1" applyAlignment="1" applyProtection="1">
      <alignment horizontal="center" vertical="center" wrapText="1"/>
    </xf>
    <xf numFmtId="169" fontId="9" fillId="2" borderId="23" xfId="0" applyNumberFormat="1" applyFont="1" applyFill="1" applyBorder="1" applyAlignment="1" applyProtection="1">
      <alignment horizontal="center" vertical="center"/>
    </xf>
    <xf numFmtId="14" fontId="6" fillId="14" borderId="23" xfId="0" applyNumberFormat="1" applyFont="1" applyFill="1" applyBorder="1" applyAlignment="1" applyProtection="1">
      <alignment horizontal="center" vertical="center"/>
    </xf>
    <xf numFmtId="0" fontId="10" fillId="14" borderId="23" xfId="0" applyNumberFormat="1" applyFont="1" applyFill="1" applyBorder="1" applyAlignment="1" applyProtection="1">
      <alignment horizontal="center" vertical="center"/>
    </xf>
    <xf numFmtId="2" fontId="10" fillId="14" borderId="23" xfId="0" applyNumberFormat="1" applyFont="1" applyFill="1" applyBorder="1" applyAlignment="1" applyProtection="1">
      <alignment horizontal="center" vertical="center"/>
    </xf>
    <xf numFmtId="4" fontId="10" fillId="14" borderId="23" xfId="0" applyNumberFormat="1" applyFont="1" applyFill="1" applyBorder="1" applyAlignment="1" applyProtection="1">
      <alignment horizontal="center" vertical="center"/>
    </xf>
    <xf numFmtId="14" fontId="10" fillId="14" borderId="23" xfId="0" applyNumberFormat="1" applyFont="1" applyFill="1" applyBorder="1" applyAlignment="1" applyProtection="1">
      <alignment horizontal="center" vertical="center"/>
    </xf>
    <xf numFmtId="14" fontId="10" fillId="14" borderId="11" xfId="0" applyNumberFormat="1" applyFont="1" applyFill="1" applyBorder="1" applyAlignment="1" applyProtection="1">
      <alignment horizontal="center" vertical="center"/>
    </xf>
    <xf numFmtId="2" fontId="10" fillId="3" borderId="36" xfId="0" applyNumberFormat="1" applyFont="1" applyFill="1" applyBorder="1" applyAlignment="1" applyProtection="1">
      <alignment horizontal="center" vertical="center"/>
    </xf>
    <xf numFmtId="1" fontId="10" fillId="3" borderId="36" xfId="0" applyNumberFormat="1" applyFont="1" applyFill="1" applyBorder="1" applyAlignment="1" applyProtection="1">
      <alignment horizontal="center" vertical="center"/>
      <protection locked="0"/>
    </xf>
    <xf numFmtId="1" fontId="10" fillId="3" borderId="32" xfId="0" applyNumberFormat="1" applyFont="1" applyFill="1" applyBorder="1" applyAlignment="1" applyProtection="1">
      <alignment horizontal="center" vertical="center"/>
      <protection locked="0"/>
    </xf>
    <xf numFmtId="0" fontId="10" fillId="3" borderId="39" xfId="0" applyFont="1" applyFill="1" applyBorder="1" applyAlignment="1" applyProtection="1">
      <alignment vertical="center"/>
      <protection locked="0"/>
    </xf>
    <xf numFmtId="0" fontId="10" fillId="8" borderId="38" xfId="0" applyFont="1" applyFill="1" applyBorder="1" applyAlignment="1" applyProtection="1">
      <alignment vertical="center"/>
      <protection locked="0"/>
    </xf>
    <xf numFmtId="0" fontId="10" fillId="3" borderId="27" xfId="0" applyFont="1" applyFill="1" applyBorder="1" applyAlignment="1" applyProtection="1">
      <alignment vertical="center"/>
      <protection locked="0"/>
    </xf>
    <xf numFmtId="0" fontId="10" fillId="8" borderId="27" xfId="0" applyFont="1" applyFill="1" applyBorder="1" applyAlignment="1" applyProtection="1">
      <alignment vertical="center"/>
      <protection locked="0"/>
    </xf>
    <xf numFmtId="169" fontId="9" fillId="2" borderId="11" xfId="0" applyNumberFormat="1" applyFont="1" applyFill="1" applyBorder="1" applyAlignment="1" applyProtection="1">
      <alignment horizontal="center" vertical="center"/>
    </xf>
    <xf numFmtId="8" fontId="9" fillId="2" borderId="40" xfId="0" applyNumberFormat="1" applyFont="1" applyFill="1" applyBorder="1" applyAlignment="1" applyProtection="1">
      <alignment horizontal="center" vertical="center"/>
    </xf>
    <xf numFmtId="4" fontId="10" fillId="8" borderId="30" xfId="0" applyNumberFormat="1" applyFont="1" applyFill="1" applyBorder="1" applyAlignment="1" applyProtection="1">
      <alignment horizontal="center" vertical="center"/>
    </xf>
    <xf numFmtId="1" fontId="10" fillId="8" borderId="30" xfId="0" applyNumberFormat="1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Border="1" applyAlignment="1" applyProtection="1">
      <alignment horizontal="left" vertical="center"/>
    </xf>
    <xf numFmtId="0" fontId="6" fillId="3" borderId="8" xfId="0" applyFont="1" applyFill="1" applyBorder="1" applyAlignment="1" applyProtection="1">
      <alignment horizontal="left" vertical="center"/>
    </xf>
    <xf numFmtId="1" fontId="31" fillId="10" borderId="4" xfId="0" applyNumberFormat="1" applyFont="1" applyFill="1" applyBorder="1" applyAlignment="1" applyProtection="1">
      <alignment horizontal="center" vertical="center"/>
    </xf>
    <xf numFmtId="166" fontId="4" fillId="3" borderId="22" xfId="0" applyNumberFormat="1" applyFont="1" applyFill="1" applyBorder="1" applyAlignment="1" applyProtection="1">
      <alignment horizontal="center" vertical="center"/>
    </xf>
    <xf numFmtId="0" fontId="4" fillId="13" borderId="3" xfId="0" applyFont="1" applyFill="1" applyBorder="1" applyAlignment="1" applyProtection="1">
      <alignment horizontal="left" vertical="center"/>
      <protection locked="0"/>
    </xf>
    <xf numFmtId="0" fontId="8" fillId="13" borderId="3" xfId="1" applyFont="1" applyFill="1" applyBorder="1" applyAlignment="1" applyProtection="1">
      <alignment horizontal="left" vertical="center"/>
      <protection locked="0"/>
    </xf>
    <xf numFmtId="0" fontId="11" fillId="3" borderId="21" xfId="0" applyFont="1" applyFill="1" applyBorder="1" applyAlignment="1" applyProtection="1">
      <alignment vertical="center"/>
    </xf>
    <xf numFmtId="0" fontId="9" fillId="3" borderId="16" xfId="0" applyFont="1" applyFill="1" applyBorder="1" applyAlignment="1" applyProtection="1">
      <alignment vertical="center"/>
      <protection locked="0"/>
    </xf>
    <xf numFmtId="169" fontId="27" fillId="16" borderId="23" xfId="0" applyNumberFormat="1" applyFont="1" applyFill="1" applyBorder="1" applyAlignment="1" applyProtection="1">
      <alignment horizontal="center" vertical="center"/>
    </xf>
    <xf numFmtId="14" fontId="10" fillId="3" borderId="27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left" vertical="center"/>
    </xf>
    <xf numFmtId="0" fontId="36" fillId="0" borderId="0" xfId="0" applyNumberFormat="1" applyFont="1" applyAlignment="1">
      <alignment vertical="center"/>
    </xf>
    <xf numFmtId="44" fontId="36" fillId="0" borderId="0" xfId="3" applyFont="1" applyAlignment="1">
      <alignment vertical="center"/>
    </xf>
    <xf numFmtId="0" fontId="6" fillId="0" borderId="0" xfId="0" applyFont="1" applyBorder="1" applyAlignment="1" applyProtection="1">
      <alignment horizontal="left" vertical="center"/>
    </xf>
    <xf numFmtId="14" fontId="11" fillId="17" borderId="11" xfId="0" applyNumberFormat="1" applyFont="1" applyFill="1" applyBorder="1" applyAlignment="1" applyProtection="1">
      <alignment horizontal="center" vertical="center"/>
    </xf>
    <xf numFmtId="14" fontId="11" fillId="17" borderId="23" xfId="0" applyNumberFormat="1" applyFont="1" applyFill="1" applyBorder="1" applyAlignment="1" applyProtection="1">
      <alignment horizontal="center" vertical="center"/>
    </xf>
    <xf numFmtId="165" fontId="11" fillId="17" borderId="23" xfId="0" applyNumberFormat="1" applyFont="1" applyFill="1" applyBorder="1" applyAlignment="1" applyProtection="1">
      <alignment horizontal="center" vertical="center" wrapText="1"/>
    </xf>
    <xf numFmtId="0" fontId="11" fillId="17" borderId="23" xfId="0" applyFont="1" applyFill="1" applyBorder="1" applyAlignment="1" applyProtection="1">
      <alignment horizontal="center" vertical="center"/>
    </xf>
    <xf numFmtId="2" fontId="10" fillId="8" borderId="36" xfId="0" applyNumberFormat="1" applyFont="1" applyFill="1" applyBorder="1" applyAlignment="1" applyProtection="1">
      <alignment horizontal="center" vertical="center"/>
    </xf>
    <xf numFmtId="1" fontId="10" fillId="14" borderId="23" xfId="0" applyNumberFormat="1" applyFont="1" applyFill="1" applyBorder="1" applyAlignment="1" applyProtection="1">
      <alignment horizontal="center" vertical="center"/>
    </xf>
    <xf numFmtId="0" fontId="6" fillId="14" borderId="23" xfId="0" applyFont="1" applyFill="1" applyBorder="1" applyAlignment="1" applyProtection="1">
      <alignment horizontal="center" vertical="center"/>
    </xf>
    <xf numFmtId="1" fontId="10" fillId="14" borderId="11" xfId="0" applyNumberFormat="1" applyFont="1" applyFill="1" applyBorder="1" applyAlignment="1" applyProtection="1">
      <alignment horizontal="center" vertical="center"/>
    </xf>
    <xf numFmtId="1" fontId="10" fillId="6" borderId="23" xfId="0" applyNumberFormat="1" applyFont="1" applyFill="1" applyBorder="1" applyAlignment="1" applyProtection="1">
      <alignment horizontal="center" vertical="center"/>
    </xf>
    <xf numFmtId="1" fontId="10" fillId="9" borderId="23" xfId="0" applyNumberFormat="1" applyFont="1" applyFill="1" applyBorder="1" applyAlignment="1" applyProtection="1">
      <alignment horizontal="center" vertical="center"/>
    </xf>
    <xf numFmtId="1" fontId="10" fillId="2" borderId="23" xfId="0" applyNumberFormat="1" applyFont="1" applyFill="1" applyBorder="1" applyAlignment="1" applyProtection="1">
      <alignment horizontal="center" vertical="center"/>
    </xf>
    <xf numFmtId="169" fontId="11" fillId="2" borderId="23" xfId="0" applyNumberFormat="1" applyFont="1" applyFill="1" applyBorder="1" applyAlignment="1" applyProtection="1">
      <alignment horizontal="center" vertical="center"/>
    </xf>
    <xf numFmtId="14" fontId="11" fillId="17" borderId="23" xfId="0" applyNumberFormat="1" applyFont="1" applyFill="1" applyBorder="1" applyAlignment="1" applyProtection="1">
      <alignment horizontal="center" vertical="center" wrapText="1"/>
    </xf>
    <xf numFmtId="0" fontId="11" fillId="17" borderId="23" xfId="0" applyFont="1" applyFill="1" applyBorder="1" applyAlignment="1" applyProtection="1">
      <alignment horizontal="center" vertical="center"/>
    </xf>
    <xf numFmtId="166" fontId="11" fillId="17" borderId="23" xfId="0" applyNumberFormat="1" applyFont="1" applyFill="1" applyBorder="1" applyAlignment="1" applyProtection="1">
      <alignment horizontal="center" vertical="center" wrapText="1"/>
    </xf>
    <xf numFmtId="4" fontId="10" fillId="3" borderId="33" xfId="0" applyNumberFormat="1" applyFont="1" applyFill="1" applyBorder="1" applyAlignment="1">
      <alignment horizontal="center" vertical="center"/>
    </xf>
    <xf numFmtId="4" fontId="10" fillId="3" borderId="17" xfId="0" applyNumberFormat="1" applyFont="1" applyFill="1" applyBorder="1" applyAlignment="1">
      <alignment horizontal="center" vertical="center"/>
    </xf>
    <xf numFmtId="4" fontId="10" fillId="8" borderId="17" xfId="0" applyNumberFormat="1" applyFont="1" applyFill="1" applyBorder="1" applyAlignment="1">
      <alignment horizontal="center" vertical="center"/>
    </xf>
    <xf numFmtId="0" fontId="6" fillId="10" borderId="19" xfId="0" applyFont="1" applyFill="1" applyBorder="1" applyAlignment="1" applyProtection="1">
      <alignment horizontal="center" vertical="center" wrapText="1"/>
    </xf>
    <xf numFmtId="0" fontId="6" fillId="17" borderId="23" xfId="0" applyFont="1" applyFill="1" applyBorder="1" applyAlignment="1" applyProtection="1">
      <alignment horizontal="center" vertical="center" wrapText="1"/>
    </xf>
    <xf numFmtId="0" fontId="10" fillId="3" borderId="32" xfId="0" applyFont="1" applyFill="1" applyBorder="1" applyAlignment="1" applyProtection="1">
      <alignment horizontal="left" vertical="center"/>
      <protection locked="0"/>
    </xf>
    <xf numFmtId="14" fontId="10" fillId="3" borderId="32" xfId="0" applyNumberFormat="1" applyFont="1" applyFill="1" applyBorder="1" applyAlignment="1" applyProtection="1">
      <alignment horizontal="center" vertical="center"/>
      <protection locked="0"/>
    </xf>
    <xf numFmtId="14" fontId="10" fillId="3" borderId="32" xfId="0" applyNumberFormat="1" applyFont="1" applyFill="1" applyBorder="1" applyAlignment="1" applyProtection="1">
      <alignment horizontal="center" vertical="center"/>
    </xf>
    <xf numFmtId="0" fontId="10" fillId="3" borderId="32" xfId="0" applyNumberFormat="1" applyFont="1" applyFill="1" applyBorder="1" applyAlignment="1" applyProtection="1">
      <alignment horizontal="center" vertical="center"/>
    </xf>
    <xf numFmtId="4" fontId="10" fillId="3" borderId="32" xfId="0" applyNumberFormat="1" applyFont="1" applyFill="1" applyBorder="1" applyAlignment="1" applyProtection="1">
      <alignment horizontal="center" vertical="center"/>
    </xf>
    <xf numFmtId="1" fontId="6" fillId="0" borderId="32" xfId="0" applyNumberFormat="1" applyFont="1" applyBorder="1" applyAlignment="1" applyProtection="1">
      <alignment horizontal="center" vertical="center"/>
      <protection locked="0"/>
    </xf>
    <xf numFmtId="0" fontId="10" fillId="3" borderId="16" xfId="0" applyFont="1" applyFill="1" applyBorder="1" applyAlignment="1" applyProtection="1">
      <alignment horizontal="left" vertical="center"/>
      <protection locked="0"/>
    </xf>
    <xf numFmtId="0" fontId="10" fillId="8" borderId="16" xfId="0" applyFont="1" applyFill="1" applyBorder="1" applyAlignment="1" applyProtection="1">
      <alignment horizontal="left" vertical="center"/>
      <protection locked="0"/>
    </xf>
    <xf numFmtId="0" fontId="10" fillId="8" borderId="30" xfId="0" applyFont="1" applyFill="1" applyBorder="1" applyAlignment="1" applyProtection="1">
      <alignment horizontal="left" vertical="center"/>
      <protection locked="0"/>
    </xf>
    <xf numFmtId="14" fontId="10" fillId="8" borderId="30" xfId="0" applyNumberFormat="1" applyFont="1" applyFill="1" applyBorder="1" applyAlignment="1" applyProtection="1">
      <alignment horizontal="center" vertical="center"/>
      <protection locked="0"/>
    </xf>
    <xf numFmtId="14" fontId="10" fillId="8" borderId="30" xfId="0" applyNumberFormat="1" applyFont="1" applyFill="1" applyBorder="1" applyAlignment="1" applyProtection="1">
      <alignment horizontal="center" vertical="center"/>
    </xf>
    <xf numFmtId="0" fontId="10" fillId="8" borderId="30" xfId="0" applyNumberFormat="1" applyFont="1" applyFill="1" applyBorder="1" applyAlignment="1" applyProtection="1">
      <alignment horizontal="center" vertical="center"/>
    </xf>
    <xf numFmtId="0" fontId="6" fillId="3" borderId="15" xfId="0" applyFont="1" applyFill="1" applyBorder="1" applyAlignment="1" applyProtection="1">
      <alignment horizontal="center" vertical="center"/>
    </xf>
    <xf numFmtId="0" fontId="24" fillId="17" borderId="11" xfId="0" applyFont="1" applyFill="1" applyBorder="1" applyAlignment="1" applyProtection="1">
      <alignment horizontal="center" vertical="center" wrapText="1" shrinkToFit="1"/>
    </xf>
    <xf numFmtId="0" fontId="24" fillId="17" borderId="12" xfId="0" applyFont="1" applyFill="1" applyBorder="1" applyAlignment="1" applyProtection="1">
      <alignment horizontal="center" vertical="center" wrapText="1" shrinkToFit="1"/>
    </xf>
    <xf numFmtId="0" fontId="24" fillId="17" borderId="13" xfId="0" applyFont="1" applyFill="1" applyBorder="1" applyAlignment="1" applyProtection="1">
      <alignment horizontal="center" vertical="center" wrapText="1" shrinkToFit="1"/>
    </xf>
    <xf numFmtId="14" fontId="4" fillId="3" borderId="0" xfId="0" quotePrefix="1" applyNumberFormat="1" applyFont="1" applyFill="1" applyBorder="1" applyAlignment="1" applyProtection="1">
      <alignment horizontal="center" vertical="center"/>
    </xf>
    <xf numFmtId="14" fontId="4" fillId="3" borderId="6" xfId="0" quotePrefix="1" applyNumberFormat="1" applyFont="1" applyFill="1" applyBorder="1" applyAlignment="1" applyProtection="1">
      <alignment horizontal="center" vertical="center"/>
    </xf>
    <xf numFmtId="0" fontId="6" fillId="14" borderId="23" xfId="0" applyFont="1" applyFill="1" applyBorder="1" applyAlignment="1" applyProtection="1">
      <alignment horizontal="left" vertical="center"/>
    </xf>
    <xf numFmtId="0" fontId="4" fillId="3" borderId="2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  <xf numFmtId="0" fontId="4" fillId="3" borderId="6" xfId="0" applyFont="1" applyFill="1" applyBorder="1" applyAlignment="1" applyProtection="1">
      <alignment horizontal="center" vertical="center"/>
    </xf>
    <xf numFmtId="0" fontId="6" fillId="2" borderId="24" xfId="0" applyFont="1" applyFill="1" applyBorder="1" applyAlignment="1" applyProtection="1">
      <alignment horizontal="center" vertical="center"/>
    </xf>
    <xf numFmtId="14" fontId="6" fillId="2" borderId="23" xfId="0" applyNumberFormat="1" applyFont="1" applyFill="1" applyBorder="1" applyAlignment="1" applyProtection="1">
      <alignment horizontal="center" vertical="center"/>
    </xf>
    <xf numFmtId="0" fontId="32" fillId="15" borderId="19" xfId="0" applyFont="1" applyFill="1" applyBorder="1" applyAlignment="1" applyProtection="1">
      <alignment horizontal="center" vertical="center"/>
    </xf>
    <xf numFmtId="0" fontId="32" fillId="15" borderId="20" xfId="0" applyFont="1" applyFill="1" applyBorder="1" applyAlignment="1" applyProtection="1">
      <alignment horizontal="center" vertical="center"/>
    </xf>
    <xf numFmtId="0" fontId="32" fillId="15" borderId="14" xfId="0" applyFont="1" applyFill="1" applyBorder="1" applyAlignment="1" applyProtection="1">
      <alignment horizontal="center" vertical="center"/>
    </xf>
    <xf numFmtId="0" fontId="6" fillId="2" borderId="23" xfId="0" applyFont="1" applyFill="1" applyBorder="1" applyAlignment="1" applyProtection="1">
      <alignment horizontal="center" vertical="center"/>
    </xf>
    <xf numFmtId="0" fontId="11" fillId="2" borderId="23" xfId="0" applyFont="1" applyFill="1" applyBorder="1" applyAlignment="1" applyProtection="1">
      <alignment horizontal="center" vertical="center" wrapText="1"/>
    </xf>
    <xf numFmtId="1" fontId="6" fillId="17" borderId="23" xfId="0" applyNumberFormat="1" applyFont="1" applyFill="1" applyBorder="1" applyAlignment="1" applyProtection="1">
      <alignment horizontal="center" vertical="center" textRotation="180" wrapText="1"/>
    </xf>
    <xf numFmtId="0" fontId="19" fillId="5" borderId="23" xfId="0" applyFont="1" applyFill="1" applyBorder="1" applyAlignment="1" applyProtection="1">
      <alignment horizontal="center" vertical="center"/>
    </xf>
    <xf numFmtId="0" fontId="6" fillId="17" borderId="23" xfId="0" applyFont="1" applyFill="1" applyBorder="1" applyAlignment="1" applyProtection="1">
      <alignment horizontal="center" vertical="center" textRotation="180" wrapText="1"/>
    </xf>
    <xf numFmtId="0" fontId="11" fillId="0" borderId="23" xfId="0" applyFont="1" applyFill="1" applyBorder="1" applyAlignment="1" applyProtection="1">
      <alignment horizontal="center" vertical="center"/>
    </xf>
    <xf numFmtId="0" fontId="11" fillId="17" borderId="23" xfId="0" applyFont="1" applyFill="1" applyBorder="1" applyAlignment="1" applyProtection="1">
      <alignment horizontal="center" vertical="center"/>
    </xf>
    <xf numFmtId="0" fontId="11" fillId="2" borderId="23" xfId="0" applyFont="1" applyFill="1" applyBorder="1" applyAlignment="1" applyProtection="1">
      <alignment horizontal="center" vertical="center"/>
    </xf>
    <xf numFmtId="14" fontId="11" fillId="17" borderId="23" xfId="0" applyNumberFormat="1" applyFont="1" applyFill="1" applyBorder="1" applyAlignment="1" applyProtection="1">
      <alignment horizontal="center" vertical="center" wrapText="1"/>
    </xf>
    <xf numFmtId="0" fontId="11" fillId="17" borderId="23" xfId="0" applyFont="1" applyFill="1" applyBorder="1" applyAlignment="1" applyProtection="1">
      <alignment horizontal="center" vertical="center" wrapText="1"/>
    </xf>
    <xf numFmtId="0" fontId="11" fillId="17" borderId="19" xfId="0" applyFont="1" applyFill="1" applyBorder="1" applyAlignment="1" applyProtection="1">
      <alignment horizontal="left" vertical="center"/>
    </xf>
    <xf numFmtId="0" fontId="11" fillId="17" borderId="20" xfId="0" applyFont="1" applyFill="1" applyBorder="1" applyAlignment="1" applyProtection="1">
      <alignment horizontal="left" vertical="center"/>
    </xf>
    <xf numFmtId="0" fontId="11" fillId="17" borderId="14" xfId="0" applyFont="1" applyFill="1" applyBorder="1" applyAlignment="1" applyProtection="1">
      <alignment horizontal="left" vertical="center"/>
    </xf>
    <xf numFmtId="0" fontId="11" fillId="17" borderId="23" xfId="0" applyFont="1" applyFill="1" applyBorder="1" applyAlignment="1" applyProtection="1">
      <alignment horizontal="left" vertical="center"/>
    </xf>
    <xf numFmtId="8" fontId="9" fillId="17" borderId="23" xfId="0" applyNumberFormat="1" applyFont="1" applyFill="1" applyBorder="1" applyAlignment="1" applyProtection="1">
      <alignment horizontal="center" vertical="center" wrapText="1"/>
    </xf>
    <xf numFmtId="14" fontId="35" fillId="17" borderId="23" xfId="0" applyNumberFormat="1" applyFont="1" applyFill="1" applyBorder="1" applyAlignment="1" applyProtection="1">
      <alignment horizontal="center" vertical="center" wrapText="1"/>
    </xf>
    <xf numFmtId="1" fontId="11" fillId="17" borderId="11" xfId="0" applyNumberFormat="1" applyFont="1" applyFill="1" applyBorder="1" applyAlignment="1" applyProtection="1">
      <alignment horizontal="center" vertical="center" textRotation="180" wrapText="1"/>
    </xf>
    <xf numFmtId="1" fontId="11" fillId="17" borderId="13" xfId="0" applyNumberFormat="1" applyFont="1" applyFill="1" applyBorder="1" applyAlignment="1" applyProtection="1">
      <alignment horizontal="center" vertical="center" textRotation="180" wrapText="1"/>
    </xf>
    <xf numFmtId="0" fontId="4" fillId="2" borderId="11" xfId="0" applyFont="1" applyFill="1" applyBorder="1" applyAlignment="1" applyProtection="1">
      <alignment horizontal="center" vertical="center" wrapText="1"/>
    </xf>
    <xf numFmtId="0" fontId="4" fillId="2" borderId="12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/>
    </xf>
    <xf numFmtId="49" fontId="4" fillId="2" borderId="10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49" fontId="4" fillId="2" borderId="9" xfId="0" applyNumberFormat="1" applyFont="1" applyFill="1" applyBorder="1" applyAlignment="1" applyProtection="1">
      <alignment horizontal="center" vertical="center" wrapText="1"/>
    </xf>
    <xf numFmtId="0" fontId="6" fillId="2" borderId="23" xfId="0" applyFont="1" applyFill="1" applyBorder="1" applyAlignment="1" applyProtection="1">
      <alignment horizontal="center" vertical="center" wrapText="1" shrinkToFit="1"/>
    </xf>
    <xf numFmtId="0" fontId="11" fillId="2" borderId="19" xfId="0" applyFont="1" applyFill="1" applyBorder="1" applyAlignment="1" applyProtection="1">
      <alignment horizontal="center" vertical="center"/>
    </xf>
    <xf numFmtId="0" fontId="11" fillId="2" borderId="20" xfId="0" applyFont="1" applyFill="1" applyBorder="1" applyAlignment="1" applyProtection="1">
      <alignment horizontal="center" vertical="center"/>
    </xf>
    <xf numFmtId="0" fontId="11" fillId="2" borderId="14" xfId="0" applyFont="1" applyFill="1" applyBorder="1" applyAlignment="1" applyProtection="1">
      <alignment horizontal="center" vertical="center"/>
    </xf>
    <xf numFmtId="0" fontId="6" fillId="10" borderId="19" xfId="0" applyFont="1" applyFill="1" applyBorder="1" applyAlignment="1" applyProtection="1">
      <alignment horizontal="center" vertical="center"/>
    </xf>
    <xf numFmtId="0" fontId="6" fillId="10" borderId="20" xfId="0" applyFont="1" applyFill="1" applyBorder="1" applyAlignment="1" applyProtection="1">
      <alignment horizontal="center" vertical="center"/>
    </xf>
    <xf numFmtId="0" fontId="6" fillId="10" borderId="14" xfId="0" applyFont="1" applyFill="1" applyBorder="1" applyAlignment="1" applyProtection="1">
      <alignment horizontal="center" vertical="center"/>
    </xf>
    <xf numFmtId="0" fontId="27" fillId="17" borderId="11" xfId="0" applyFont="1" applyFill="1" applyBorder="1" applyAlignment="1" applyProtection="1">
      <alignment horizontal="center" vertical="center" wrapText="1"/>
    </xf>
    <xf numFmtId="0" fontId="27" fillId="17" borderId="12" xfId="0" applyFont="1" applyFill="1" applyBorder="1" applyAlignment="1" applyProtection="1">
      <alignment horizontal="center" vertical="center" wrapText="1"/>
    </xf>
    <xf numFmtId="0" fontId="27" fillId="17" borderId="13" xfId="0" applyFont="1" applyFill="1" applyBorder="1" applyAlignment="1" applyProtection="1">
      <alignment horizontal="center" vertical="center" wrapText="1"/>
    </xf>
    <xf numFmtId="0" fontId="34" fillId="15" borderId="19" xfId="0" applyFont="1" applyFill="1" applyBorder="1" applyAlignment="1" applyProtection="1">
      <alignment horizontal="center" vertical="center"/>
    </xf>
    <xf numFmtId="0" fontId="34" fillId="15" borderId="20" xfId="0" applyFont="1" applyFill="1" applyBorder="1" applyAlignment="1" applyProtection="1">
      <alignment horizontal="center" vertical="center"/>
    </xf>
    <xf numFmtId="0" fontId="34" fillId="15" borderId="14" xfId="0" applyFont="1" applyFill="1" applyBorder="1" applyAlignment="1" applyProtection="1">
      <alignment horizontal="center" vertical="center"/>
    </xf>
    <xf numFmtId="0" fontId="27" fillId="16" borderId="23" xfId="0" applyFont="1" applyFill="1" applyBorder="1" applyAlignment="1" applyProtection="1">
      <alignment horizontal="center" vertical="center"/>
    </xf>
    <xf numFmtId="0" fontId="4" fillId="11" borderId="5" xfId="0" applyFont="1" applyFill="1" applyBorder="1" applyAlignment="1" applyProtection="1">
      <alignment horizontal="right" vertical="center"/>
      <protection locked="0"/>
    </xf>
    <xf numFmtId="0" fontId="4" fillId="11" borderId="6" xfId="0" applyFont="1" applyFill="1" applyBorder="1" applyAlignment="1" applyProtection="1">
      <alignment horizontal="right" vertical="center"/>
      <protection locked="0"/>
    </xf>
    <xf numFmtId="167" fontId="6" fillId="3" borderId="6" xfId="0" applyNumberFormat="1" applyFont="1" applyFill="1" applyBorder="1" applyAlignment="1" applyProtection="1">
      <alignment horizontal="left" vertical="center"/>
    </xf>
    <xf numFmtId="167" fontId="6" fillId="3" borderId="7" xfId="0" applyNumberFormat="1" applyFont="1" applyFill="1" applyBorder="1" applyAlignment="1" applyProtection="1">
      <alignment horizontal="left" vertical="center"/>
    </xf>
    <xf numFmtId="169" fontId="11" fillId="2" borderId="23" xfId="0" applyNumberFormat="1" applyFont="1" applyFill="1" applyBorder="1" applyAlignment="1" applyProtection="1">
      <alignment horizontal="center" vertical="center"/>
    </xf>
    <xf numFmtId="0" fontId="6" fillId="3" borderId="21" xfId="0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</xf>
    <xf numFmtId="0" fontId="6" fillId="3" borderId="22" xfId="0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 applyProtection="1">
      <alignment horizontal="center" vertical="center"/>
    </xf>
    <xf numFmtId="0" fontId="6" fillId="3" borderId="5" xfId="0" applyFont="1" applyFill="1" applyBorder="1" applyAlignment="1" applyProtection="1">
      <alignment horizontal="center" vertical="center"/>
    </xf>
    <xf numFmtId="0" fontId="6" fillId="3" borderId="6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/>
    </xf>
    <xf numFmtId="0" fontId="4" fillId="3" borderId="20" xfId="0" applyFont="1" applyFill="1" applyBorder="1" applyAlignment="1" applyProtection="1">
      <alignment horizontal="center" vertical="center"/>
    </xf>
    <xf numFmtId="0" fontId="4" fillId="3" borderId="14" xfId="0" applyFont="1" applyFill="1" applyBorder="1" applyAlignment="1" applyProtection="1">
      <alignment horizontal="center" vertical="center"/>
    </xf>
    <xf numFmtId="0" fontId="6" fillId="10" borderId="11" xfId="0" applyFont="1" applyFill="1" applyBorder="1" applyAlignment="1" applyProtection="1">
      <alignment horizontal="center" vertical="center" wrapText="1"/>
    </xf>
    <xf numFmtId="0" fontId="6" fillId="10" borderId="13" xfId="0" applyFont="1" applyFill="1" applyBorder="1" applyAlignment="1" applyProtection="1">
      <alignment horizontal="center" vertical="center" wrapText="1"/>
    </xf>
    <xf numFmtId="0" fontId="24" fillId="17" borderId="11" xfId="0" applyFont="1" applyFill="1" applyBorder="1" applyAlignment="1" applyProtection="1">
      <alignment horizontal="center" vertical="center" wrapText="1"/>
    </xf>
    <xf numFmtId="0" fontId="24" fillId="17" borderId="12" xfId="0" applyFont="1" applyFill="1" applyBorder="1" applyAlignment="1" applyProtection="1">
      <alignment horizontal="center" vertical="center" wrapText="1"/>
    </xf>
    <xf numFmtId="0" fontId="24" fillId="17" borderId="13" xfId="0" applyFont="1" applyFill="1" applyBorder="1" applyAlignment="1" applyProtection="1">
      <alignment horizontal="center" vertical="center" wrapText="1"/>
    </xf>
    <xf numFmtId="0" fontId="12" fillId="2" borderId="19" xfId="0" applyNumberFormat="1" applyFont="1" applyFill="1" applyBorder="1" applyAlignment="1" applyProtection="1">
      <alignment horizontal="center" vertical="center" wrapText="1"/>
    </xf>
    <xf numFmtId="0" fontId="12" fillId="2" borderId="20" xfId="0" applyNumberFormat="1" applyFont="1" applyFill="1" applyBorder="1" applyAlignment="1" applyProtection="1">
      <alignment horizontal="center" vertical="center" wrapText="1"/>
    </xf>
    <xf numFmtId="0" fontId="12" fillId="2" borderId="14" xfId="0" applyNumberFormat="1" applyFont="1" applyFill="1" applyBorder="1" applyAlignment="1" applyProtection="1">
      <alignment horizontal="center" vertical="center" wrapText="1"/>
    </xf>
    <xf numFmtId="0" fontId="11" fillId="17" borderId="23" xfId="0" applyFont="1" applyFill="1" applyBorder="1" applyAlignment="1" applyProtection="1">
      <alignment horizontal="left" vertical="center"/>
      <protection locked="0"/>
    </xf>
    <xf numFmtId="6" fontId="19" fillId="5" borderId="23" xfId="0" applyNumberFormat="1" applyFont="1" applyFill="1" applyBorder="1" applyAlignment="1" applyProtection="1">
      <alignment horizontal="center" vertical="center"/>
    </xf>
    <xf numFmtId="14" fontId="11" fillId="17" borderId="11" xfId="0" applyNumberFormat="1" applyFont="1" applyFill="1" applyBorder="1" applyAlignment="1" applyProtection="1">
      <alignment horizontal="center" vertical="center" wrapText="1"/>
    </xf>
    <xf numFmtId="0" fontId="11" fillId="17" borderId="11" xfId="0" applyFont="1" applyFill="1" applyBorder="1" applyAlignment="1" applyProtection="1">
      <alignment horizontal="center" vertical="center" wrapText="1"/>
    </xf>
    <xf numFmtId="0" fontId="11" fillId="17" borderId="21" xfId="0" applyFont="1" applyFill="1" applyBorder="1" applyAlignment="1" applyProtection="1">
      <alignment horizontal="center" vertical="center" wrapText="1"/>
    </xf>
    <xf numFmtId="0" fontId="11" fillId="17" borderId="22" xfId="0" applyFont="1" applyFill="1" applyBorder="1" applyAlignment="1" applyProtection="1">
      <alignment horizontal="center" vertical="center" wrapText="1"/>
    </xf>
    <xf numFmtId="0" fontId="11" fillId="17" borderId="2" xfId="0" applyFont="1" applyFill="1" applyBorder="1" applyAlignment="1" applyProtection="1">
      <alignment horizontal="center" vertical="center" wrapText="1"/>
    </xf>
    <xf numFmtId="0" fontId="11" fillId="17" borderId="4" xfId="0" applyFont="1" applyFill="1" applyBorder="1" applyAlignment="1" applyProtection="1">
      <alignment horizontal="center" vertical="center" wrapText="1"/>
    </xf>
    <xf numFmtId="1" fontId="11" fillId="17" borderId="12" xfId="0" applyNumberFormat="1" applyFont="1" applyFill="1" applyBorder="1" applyAlignment="1" applyProtection="1">
      <alignment horizontal="center" vertical="center" textRotation="180" wrapText="1"/>
    </xf>
    <xf numFmtId="1" fontId="11" fillId="6" borderId="23" xfId="0" applyNumberFormat="1" applyFont="1" applyFill="1" applyBorder="1" applyAlignment="1" applyProtection="1">
      <alignment horizontal="center" vertical="center"/>
    </xf>
    <xf numFmtId="0" fontId="11" fillId="6" borderId="23" xfId="0" applyFont="1" applyFill="1" applyBorder="1" applyAlignment="1" applyProtection="1">
      <alignment horizontal="center" vertical="center"/>
    </xf>
    <xf numFmtId="0" fontId="11" fillId="17" borderId="19" xfId="0" applyFont="1" applyFill="1" applyBorder="1" applyAlignment="1" applyProtection="1">
      <alignment horizontal="left" vertical="center"/>
      <protection locked="0"/>
    </xf>
    <xf numFmtId="0" fontId="11" fillId="17" borderId="20" xfId="0" applyFont="1" applyFill="1" applyBorder="1" applyAlignment="1" applyProtection="1">
      <alignment horizontal="left" vertical="center"/>
      <protection locked="0"/>
    </xf>
    <xf numFmtId="0" fontId="11" fillId="17" borderId="14" xfId="0" applyFont="1" applyFill="1" applyBorder="1" applyAlignment="1" applyProtection="1">
      <alignment horizontal="left" vertical="center"/>
      <protection locked="0"/>
    </xf>
    <xf numFmtId="49" fontId="4" fillId="2" borderId="21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 applyProtection="1">
      <alignment horizontal="center" vertical="center" wrapText="1"/>
    </xf>
    <xf numFmtId="0" fontId="6" fillId="10" borderId="21" xfId="0" applyFont="1" applyFill="1" applyBorder="1" applyAlignment="1" applyProtection="1">
      <alignment horizontal="center" vertical="center"/>
    </xf>
    <xf numFmtId="0" fontId="6" fillId="10" borderId="1" xfId="0" applyFont="1" applyFill="1" applyBorder="1" applyAlignment="1" applyProtection="1">
      <alignment horizontal="center" vertical="center"/>
    </xf>
    <xf numFmtId="0" fontId="6" fillId="10" borderId="22" xfId="0" applyFont="1" applyFill="1" applyBorder="1" applyAlignment="1" applyProtection="1">
      <alignment horizontal="center" vertical="center"/>
    </xf>
    <xf numFmtId="166" fontId="11" fillId="17" borderId="23" xfId="0" applyNumberFormat="1" applyFont="1" applyFill="1" applyBorder="1" applyAlignment="1" applyProtection="1">
      <alignment horizontal="center" vertical="center" wrapText="1"/>
    </xf>
    <xf numFmtId="166" fontId="11" fillId="17" borderId="11" xfId="0" applyNumberFormat="1" applyFont="1" applyFill="1" applyBorder="1" applyAlignment="1" applyProtection="1">
      <alignment horizontal="center" vertical="center" wrapText="1"/>
    </xf>
    <xf numFmtId="0" fontId="10" fillId="14" borderId="23" xfId="0" applyFont="1" applyFill="1" applyBorder="1" applyAlignment="1" applyProtection="1">
      <alignment horizontal="left" vertical="center"/>
    </xf>
    <xf numFmtId="0" fontId="6" fillId="2" borderId="25" xfId="0" applyFont="1" applyFill="1" applyBorder="1" applyAlignment="1" applyProtection="1">
      <alignment horizontal="center" vertical="center"/>
    </xf>
    <xf numFmtId="0" fontId="6" fillId="2" borderId="26" xfId="0" applyFont="1" applyFill="1" applyBorder="1" applyAlignment="1" applyProtection="1">
      <alignment horizontal="center" vertical="center"/>
    </xf>
    <xf numFmtId="14" fontId="6" fillId="2" borderId="40" xfId="0" applyNumberFormat="1" applyFont="1" applyFill="1" applyBorder="1" applyAlignment="1" applyProtection="1">
      <alignment horizontal="center" vertical="center"/>
    </xf>
    <xf numFmtId="1" fontId="11" fillId="2" borderId="23" xfId="0" applyNumberFormat="1" applyFont="1" applyFill="1" applyBorder="1" applyAlignment="1" applyProtection="1">
      <alignment horizontal="center" vertical="center" wrapText="1"/>
    </xf>
    <xf numFmtId="1" fontId="11" fillId="17" borderId="23" xfId="0" applyNumberFormat="1" applyFont="1" applyFill="1" applyBorder="1" applyAlignment="1" applyProtection="1">
      <alignment horizontal="center" vertical="center" textRotation="180" wrapText="1"/>
    </xf>
    <xf numFmtId="165" fontId="34" fillId="15" borderId="5" xfId="0" applyNumberFormat="1" applyFont="1" applyFill="1" applyBorder="1" applyAlignment="1" applyProtection="1">
      <alignment horizontal="center" vertical="center"/>
    </xf>
    <xf numFmtId="165" fontId="34" fillId="15" borderId="6" xfId="0" applyNumberFormat="1" applyFont="1" applyFill="1" applyBorder="1" applyAlignment="1" applyProtection="1">
      <alignment horizontal="center" vertical="center"/>
    </xf>
    <xf numFmtId="165" fontId="34" fillId="15" borderId="14" xfId="0" applyNumberFormat="1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49" fontId="29" fillId="3" borderId="21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0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6" fillId="17" borderId="11" xfId="0" applyNumberFormat="1" applyFont="1" applyFill="1" applyBorder="1" applyAlignment="1" applyProtection="1">
      <alignment horizontal="center" vertical="center" textRotation="180" wrapText="1"/>
    </xf>
    <xf numFmtId="1" fontId="28" fillId="17" borderId="23" xfId="0" applyNumberFormat="1" applyFont="1" applyFill="1" applyBorder="1" applyAlignment="1" applyProtection="1">
      <alignment horizontal="center" vertical="center" textRotation="180" wrapText="1"/>
    </xf>
    <xf numFmtId="1" fontId="28" fillId="17" borderId="11" xfId="0" applyNumberFormat="1" applyFont="1" applyFill="1" applyBorder="1" applyAlignment="1" applyProtection="1">
      <alignment horizontal="center" vertical="center" textRotation="180" wrapText="1"/>
    </xf>
    <xf numFmtId="4" fontId="10" fillId="8" borderId="41" xfId="0" applyNumberFormat="1" applyFont="1" applyFill="1" applyBorder="1" applyAlignment="1">
      <alignment horizontal="center" vertical="center"/>
    </xf>
    <xf numFmtId="4" fontId="10" fillId="3" borderId="41" xfId="0" applyNumberFormat="1" applyFont="1" applyFill="1" applyBorder="1" applyAlignment="1">
      <alignment horizontal="center" vertical="center"/>
    </xf>
    <xf numFmtId="4" fontId="10" fillId="8" borderId="28" xfId="0" applyNumberFormat="1" applyFont="1" applyFill="1" applyBorder="1" applyAlignment="1">
      <alignment horizontal="center" vertical="center"/>
    </xf>
    <xf numFmtId="4" fontId="10" fillId="3" borderId="28" xfId="0" applyNumberFormat="1" applyFont="1" applyFill="1" applyBorder="1" applyAlignment="1">
      <alignment horizontal="center" vertical="center"/>
    </xf>
    <xf numFmtId="4" fontId="10" fillId="8" borderId="42" xfId="0" applyNumberFormat="1" applyFont="1" applyFill="1" applyBorder="1" applyAlignment="1">
      <alignment horizontal="center" vertical="center"/>
    </xf>
    <xf numFmtId="4" fontId="10" fillId="3" borderId="42" xfId="0" applyNumberFormat="1" applyFont="1" applyFill="1" applyBorder="1" applyAlignment="1">
      <alignment horizontal="center" vertical="center"/>
    </xf>
    <xf numFmtId="0" fontId="10" fillId="14" borderId="23" xfId="0" applyFont="1" applyFill="1" applyBorder="1" applyAlignment="1" applyProtection="1">
      <alignment horizontal="center" vertical="center"/>
    </xf>
    <xf numFmtId="4" fontId="10" fillId="14" borderId="33" xfId="0" applyNumberFormat="1" applyFont="1" applyFill="1" applyBorder="1" applyAlignment="1" applyProtection="1">
      <alignment horizontal="center" vertical="center"/>
    </xf>
    <xf numFmtId="0" fontId="10" fillId="3" borderId="36" xfId="0" applyFont="1" applyFill="1" applyBorder="1" applyAlignment="1" applyProtection="1">
      <alignment horizontal="center" vertical="center"/>
    </xf>
    <xf numFmtId="0" fontId="10" fillId="8" borderId="16" xfId="0" applyFont="1" applyFill="1" applyBorder="1" applyAlignment="1" applyProtection="1">
      <alignment horizontal="center" vertical="center"/>
    </xf>
    <xf numFmtId="0" fontId="10" fillId="3" borderId="16" xfId="0" applyFont="1" applyFill="1" applyBorder="1" applyAlignment="1" applyProtection="1">
      <alignment horizontal="center" vertical="center"/>
    </xf>
    <xf numFmtId="0" fontId="6" fillId="3" borderId="36" xfId="0" applyFont="1" applyFill="1" applyBorder="1" applyAlignment="1" applyProtection="1">
      <alignment horizontal="center" vertical="center"/>
    </xf>
    <xf numFmtId="0" fontId="6" fillId="8" borderId="36" xfId="0" applyFont="1" applyFill="1" applyBorder="1" applyAlignment="1" applyProtection="1">
      <alignment horizontal="center" vertical="center"/>
    </xf>
    <xf numFmtId="0" fontId="6" fillId="3" borderId="32" xfId="0" applyFont="1" applyFill="1" applyBorder="1" applyAlignment="1" applyProtection="1">
      <alignment horizontal="center" vertical="center"/>
    </xf>
    <xf numFmtId="0" fontId="6" fillId="3" borderId="16" xfId="0" applyFont="1" applyFill="1" applyBorder="1" applyAlignment="1" applyProtection="1">
      <alignment horizontal="center" vertical="center"/>
    </xf>
    <xf numFmtId="0" fontId="6" fillId="8" borderId="16" xfId="0" applyFont="1" applyFill="1" applyBorder="1" applyAlignment="1" applyProtection="1">
      <alignment horizontal="center" vertical="center"/>
    </xf>
    <xf numFmtId="0" fontId="6" fillId="8" borderId="30" xfId="0" applyFont="1" applyFill="1" applyBorder="1" applyAlignment="1" applyProtection="1">
      <alignment horizontal="center" vertical="center"/>
    </xf>
    <xf numFmtId="4" fontId="10" fillId="3" borderId="33" xfId="0" applyNumberFormat="1" applyFont="1" applyFill="1" applyBorder="1" applyAlignment="1" applyProtection="1">
      <alignment horizontal="center" vertical="center"/>
    </xf>
    <xf numFmtId="4" fontId="10" fillId="3" borderId="17" xfId="0" applyNumberFormat="1" applyFont="1" applyFill="1" applyBorder="1" applyAlignment="1" applyProtection="1">
      <alignment horizontal="center" vertical="center"/>
    </xf>
    <xf numFmtId="4" fontId="10" fillId="8" borderId="17" xfId="0" applyNumberFormat="1" applyFont="1" applyFill="1" applyBorder="1" applyAlignment="1" applyProtection="1">
      <alignment horizontal="center" vertical="center"/>
    </xf>
    <xf numFmtId="4" fontId="10" fillId="0" borderId="17" xfId="0" applyNumberFormat="1" applyFont="1" applyFill="1" applyBorder="1" applyAlignment="1" applyProtection="1">
      <alignment horizontal="center" vertical="center"/>
    </xf>
    <xf numFmtId="4" fontId="10" fillId="8" borderId="34" xfId="0" applyNumberFormat="1" applyFont="1" applyFill="1" applyBorder="1" applyAlignment="1" applyProtection="1">
      <alignment horizontal="center" vertical="center"/>
    </xf>
  </cellXfs>
  <cellStyles count="4">
    <cellStyle name="Hiperlink" xfId="1" builtinId="8"/>
    <cellStyle name="Moeda" xfId="3" builtinId="4"/>
    <cellStyle name="Normal" xfId="0" builtinId="0"/>
    <cellStyle name="Vírgula" xfId="2" builtinId="3"/>
  </cellStyles>
  <dxfs count="9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strike val="0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66"/>
      <color rgb="FFFFCC99"/>
      <color rgb="FF4FD1FF"/>
      <color rgb="FF0000FF"/>
      <color rgb="FF99FF99"/>
      <color rgb="FF4FFFF0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175261</xdr:colOff>
      <xdr:row>0</xdr:row>
      <xdr:rowOff>7620</xdr:rowOff>
    </xdr:from>
    <xdr:to>
      <xdr:col>12</xdr:col>
      <xdr:colOff>1043941</xdr:colOff>
      <xdr:row>4</xdr:row>
      <xdr:rowOff>228600</xdr:rowOff>
    </xdr:to>
    <xdr:grpSp>
      <xdr:nvGrpSpPr>
        <xdr:cNvPr id="3142" name="Agrupar 4">
          <a:extLst>
            <a:ext uri="{FF2B5EF4-FFF2-40B4-BE49-F238E27FC236}">
              <a16:creationId xmlns:a16="http://schemas.microsoft.com/office/drawing/2014/main" xmlns="" id="{25B3E95F-04E8-3CE6-E970-EAA2E84F8D29}"/>
            </a:ext>
          </a:extLst>
        </xdr:cNvPr>
        <xdr:cNvGrpSpPr>
          <a:grpSpLocks/>
        </xdr:cNvGrpSpPr>
      </xdr:nvGrpSpPr>
      <xdr:grpSpPr bwMode="auto">
        <a:xfrm>
          <a:off x="327661" y="7620"/>
          <a:ext cx="11136630" cy="1021080"/>
          <a:chOff x="428626" y="28575"/>
          <a:chExt cx="11353799" cy="1019175"/>
        </a:xfrm>
      </xdr:grpSpPr>
      <xdr:pic>
        <xdr:nvPicPr>
          <xdr:cNvPr id="3143" name="Imagem 2">
            <a:extLst>
              <a:ext uri="{FF2B5EF4-FFF2-40B4-BE49-F238E27FC236}">
                <a16:creationId xmlns:a16="http://schemas.microsoft.com/office/drawing/2014/main" xmlns="" id="{C07F3AF2-0CA1-F03B-E017-9E5711A20DE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693986" y="28575"/>
            <a:ext cx="1088439" cy="1019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44" name="Imagem 3">
            <a:extLst>
              <a:ext uri="{FF2B5EF4-FFF2-40B4-BE49-F238E27FC236}">
                <a16:creationId xmlns:a16="http://schemas.microsoft.com/office/drawing/2014/main" xmlns="" id="{EC5DB37C-AAE1-FBB5-2CAE-9A999D2E6D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8626" y="47627"/>
            <a:ext cx="1009650" cy="9934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0</xdr:row>
      <xdr:rowOff>22859</xdr:rowOff>
    </xdr:from>
    <xdr:to>
      <xdr:col>15</xdr:col>
      <xdr:colOff>1203960</xdr:colOff>
      <xdr:row>4</xdr:row>
      <xdr:rowOff>257174</xdr:rowOff>
    </xdr:to>
    <xdr:grpSp>
      <xdr:nvGrpSpPr>
        <xdr:cNvPr id="2329" name="Agrupar 4">
          <a:extLst>
            <a:ext uri="{FF2B5EF4-FFF2-40B4-BE49-F238E27FC236}">
              <a16:creationId xmlns:a16="http://schemas.microsoft.com/office/drawing/2014/main" xmlns="" id="{3E54B1BF-516D-C23F-2784-DDC08A952C28}"/>
            </a:ext>
          </a:extLst>
        </xdr:cNvPr>
        <xdr:cNvGrpSpPr>
          <a:grpSpLocks/>
        </xdr:cNvGrpSpPr>
      </xdr:nvGrpSpPr>
      <xdr:grpSpPr bwMode="auto">
        <a:xfrm>
          <a:off x="192405" y="22859"/>
          <a:ext cx="11860530" cy="1034415"/>
          <a:chOff x="428626" y="28575"/>
          <a:chExt cx="11353799" cy="1019175"/>
        </a:xfrm>
      </xdr:grpSpPr>
      <xdr:pic>
        <xdr:nvPicPr>
          <xdr:cNvPr id="2330" name="Imagem 2">
            <a:extLst>
              <a:ext uri="{FF2B5EF4-FFF2-40B4-BE49-F238E27FC236}">
                <a16:creationId xmlns:a16="http://schemas.microsoft.com/office/drawing/2014/main" xmlns="" id="{878EC190-8005-9944-D833-6B101FC79B7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693986" y="28575"/>
            <a:ext cx="1088439" cy="1019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331" name="Imagem 3">
            <a:extLst>
              <a:ext uri="{FF2B5EF4-FFF2-40B4-BE49-F238E27FC236}">
                <a16:creationId xmlns:a16="http://schemas.microsoft.com/office/drawing/2014/main" xmlns="" id="{BBF12D22-11DE-319B-A324-B888C1AFCD3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8626" y="47627"/>
            <a:ext cx="1009650" cy="9934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3">
    <tabColor rgb="FFFF0000"/>
    <pageSetUpPr fitToPage="1"/>
  </sheetPr>
  <dimension ref="A1:Z111"/>
  <sheetViews>
    <sheetView tabSelected="1" zoomScaleNormal="100" workbookViewId="0">
      <selection activeCell="I14" sqref="I14"/>
    </sheetView>
  </sheetViews>
  <sheetFormatPr defaultColWidth="9.140625" defaultRowHeight="18.75" x14ac:dyDescent="0.2"/>
  <cols>
    <col min="1" max="1" width="2.28515625" style="19" customWidth="1"/>
    <col min="2" max="2" width="3.7109375" style="19" customWidth="1"/>
    <col min="3" max="3" width="60.7109375" style="65" customWidth="1"/>
    <col min="4" max="4" width="15.42578125" style="44" customWidth="1"/>
    <col min="5" max="5" width="15.85546875" style="44" hidden="1" customWidth="1"/>
    <col min="6" max="6" width="12.7109375" style="44" customWidth="1"/>
    <col min="7" max="7" width="14.7109375" style="45" customWidth="1"/>
    <col min="8" max="8" width="15.7109375" style="56" customWidth="1"/>
    <col min="9" max="9" width="12.7109375" style="56" customWidth="1"/>
    <col min="10" max="10" width="5.7109375" style="38" customWidth="1"/>
    <col min="11" max="11" width="6.140625" style="38" customWidth="1"/>
    <col min="12" max="12" width="6.42578125" style="38" customWidth="1"/>
    <col min="13" max="13" width="18.7109375" style="19" customWidth="1"/>
    <col min="14" max="14" width="2.140625" style="15" customWidth="1"/>
    <col min="15" max="15" width="21.7109375" style="19" customWidth="1"/>
    <col min="16" max="16" width="53" style="19" customWidth="1"/>
    <col min="17" max="17" width="5.28515625" style="19" customWidth="1"/>
    <col min="18" max="21" width="3.7109375" style="24" customWidth="1"/>
    <col min="22" max="22" width="3.7109375" style="24" hidden="1" customWidth="1"/>
    <col min="23" max="25" width="9.140625" style="19" hidden="1" customWidth="1"/>
    <col min="26" max="26" width="0" style="19" hidden="1" customWidth="1"/>
    <col min="27" max="16384" width="9.140625" style="19"/>
  </cols>
  <sheetData>
    <row r="1" spans="1:26" ht="12" customHeight="1" thickBot="1" x14ac:dyDescent="0.25">
      <c r="A1" s="30"/>
      <c r="B1" s="211" t="s">
        <v>55</v>
      </c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10"/>
      <c r="O1" s="193" t="s">
        <v>78</v>
      </c>
    </row>
    <row r="2" spans="1:26" ht="14.45" customHeight="1" thickBot="1" x14ac:dyDescent="0.25">
      <c r="A2" s="30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10"/>
      <c r="O2" s="194"/>
    </row>
    <row r="3" spans="1:26" ht="14.45" customHeight="1" thickBot="1" x14ac:dyDescent="0.25">
      <c r="A3" s="30"/>
      <c r="B3" s="214" t="s">
        <v>74</v>
      </c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10"/>
      <c r="O3" s="194"/>
    </row>
    <row r="4" spans="1:26" ht="22.9" customHeight="1" thickBot="1" x14ac:dyDescent="0.25">
      <c r="A4" s="30"/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10"/>
      <c r="O4" s="194"/>
    </row>
    <row r="5" spans="1:26" ht="19.5" thickBot="1" x14ac:dyDescent="0.25">
      <c r="A5" s="48"/>
      <c r="B5" s="213" t="s">
        <v>82</v>
      </c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10"/>
      <c r="O5" s="195"/>
    </row>
    <row r="6" spans="1:26" ht="18" customHeight="1" thickBot="1" x14ac:dyDescent="0.25">
      <c r="A6" s="48"/>
      <c r="B6" s="218" t="s">
        <v>67</v>
      </c>
      <c r="C6" s="219"/>
      <c r="D6" s="219"/>
      <c r="E6" s="219"/>
      <c r="F6" s="220"/>
      <c r="G6" s="163" t="s">
        <v>76</v>
      </c>
      <c r="H6" s="221" t="s">
        <v>77</v>
      </c>
      <c r="I6" s="221"/>
      <c r="J6" s="221"/>
      <c r="K6" s="221"/>
      <c r="L6" s="221"/>
      <c r="M6" s="221"/>
      <c r="N6" s="10"/>
    </row>
    <row r="7" spans="1:26" ht="19.899999999999999" customHeight="1" thickBot="1" x14ac:dyDescent="0.25">
      <c r="A7" s="30"/>
      <c r="B7" s="215" t="s">
        <v>75</v>
      </c>
      <c r="C7" s="215"/>
      <c r="D7" s="215"/>
      <c r="E7" s="215"/>
      <c r="F7" s="215"/>
      <c r="G7" s="215"/>
      <c r="H7" s="209" t="s">
        <v>8</v>
      </c>
      <c r="I7" s="209"/>
      <c r="J7" s="209"/>
      <c r="K7" s="209"/>
      <c r="L7" s="209"/>
      <c r="M7" s="222" t="s">
        <v>6</v>
      </c>
      <c r="N7" s="10"/>
      <c r="O7" s="28"/>
      <c r="P7" s="28"/>
    </row>
    <row r="8" spans="1:26" s="13" customFormat="1" ht="22.9" customHeight="1" thickBot="1" x14ac:dyDescent="0.25">
      <c r="A8" s="11"/>
      <c r="B8" s="217" t="s">
        <v>66</v>
      </c>
      <c r="C8" s="217"/>
      <c r="D8" s="223" t="s">
        <v>7</v>
      </c>
      <c r="E8" s="172" t="s">
        <v>3</v>
      </c>
      <c r="F8" s="216" t="s">
        <v>2</v>
      </c>
      <c r="G8" s="217" t="s">
        <v>11</v>
      </c>
      <c r="H8" s="162" t="s">
        <v>1</v>
      </c>
      <c r="I8" s="162" t="s">
        <v>13</v>
      </c>
      <c r="J8" s="224" t="s">
        <v>42</v>
      </c>
      <c r="K8" s="210" t="s">
        <v>1</v>
      </c>
      <c r="L8" s="212" t="s">
        <v>15</v>
      </c>
      <c r="M8" s="222"/>
      <c r="N8" s="12"/>
      <c r="O8" s="28"/>
      <c r="P8" s="28"/>
      <c r="R8" s="23"/>
      <c r="S8" s="23"/>
      <c r="T8" s="23"/>
      <c r="U8" s="23"/>
      <c r="V8" s="23"/>
    </row>
    <row r="9" spans="1:26" ht="36.6" customHeight="1" thickBot="1" x14ac:dyDescent="0.25">
      <c r="A9" s="30"/>
      <c r="B9" s="217"/>
      <c r="C9" s="217"/>
      <c r="D9" s="223"/>
      <c r="E9" s="161" t="s">
        <v>4</v>
      </c>
      <c r="F9" s="216"/>
      <c r="G9" s="217"/>
      <c r="H9" s="127">
        <v>30</v>
      </c>
      <c r="I9" s="127">
        <v>30</v>
      </c>
      <c r="J9" s="225"/>
      <c r="K9" s="210"/>
      <c r="L9" s="212"/>
      <c r="M9" s="222"/>
      <c r="N9" s="10"/>
      <c r="O9" s="178" t="s">
        <v>37</v>
      </c>
      <c r="P9" s="179" t="s">
        <v>32</v>
      </c>
      <c r="R9" s="111"/>
      <c r="S9" s="111"/>
      <c r="T9" s="23"/>
      <c r="U9" s="23"/>
      <c r="V9" s="23"/>
      <c r="W9" s="112" t="s">
        <v>1</v>
      </c>
      <c r="X9" s="112" t="s">
        <v>15</v>
      </c>
      <c r="Y9" s="112" t="s">
        <v>42</v>
      </c>
    </row>
    <row r="10" spans="1:26" ht="17.100000000000001" customHeight="1" thickBot="1" x14ac:dyDescent="0.25">
      <c r="A10" s="30"/>
      <c r="B10" s="198" t="s">
        <v>60</v>
      </c>
      <c r="C10" s="198"/>
      <c r="D10" s="128">
        <v>42491</v>
      </c>
      <c r="E10" s="128">
        <v>46388</v>
      </c>
      <c r="F10" s="166">
        <f t="shared" ref="F10:F13" si="0">IF(OR(D10="",E10=""),"",IF(DATEDIF(D10,E10,"Y")&gt;=126,126,DATEDIF(D10,E10,"Y"))+Y10)</f>
        <v>10</v>
      </c>
      <c r="G10" s="322" t="str">
        <f>IFERROR(VLOOKUP(F10,A100:B110,2,1),"")</f>
        <v>SUB 11</v>
      </c>
      <c r="H10" s="130">
        <f>IF(K10=1,W10,"")</f>
        <v>30</v>
      </c>
      <c r="I10" s="130" t="str">
        <f>IF(L10=1,X10,"")</f>
        <v/>
      </c>
      <c r="J10" s="165">
        <v>0</v>
      </c>
      <c r="K10" s="165">
        <v>1</v>
      </c>
      <c r="L10" s="166"/>
      <c r="M10" s="323">
        <f>IF(SUM(H10:I10)=0,"",SUM(H10:I10))</f>
        <v>30</v>
      </c>
      <c r="N10" s="10"/>
      <c r="O10" s="233" t="s">
        <v>35</v>
      </c>
      <c r="P10" s="28"/>
      <c r="R10" s="79"/>
      <c r="S10" s="79"/>
      <c r="W10" s="121">
        <f>H9</f>
        <v>30</v>
      </c>
      <c r="X10" s="121">
        <f>I9</f>
        <v>30</v>
      </c>
      <c r="Y10" s="120">
        <f t="shared" ref="Y10:Y13" si="1">IF(J10=0,0,IF(J10=1,2))</f>
        <v>0</v>
      </c>
      <c r="Z10" s="37"/>
    </row>
    <row r="11" spans="1:26" ht="17.100000000000001" customHeight="1" thickBot="1" x14ac:dyDescent="0.25">
      <c r="A11" s="30"/>
      <c r="B11" s="198" t="s">
        <v>61</v>
      </c>
      <c r="C11" s="198"/>
      <c r="D11" s="132">
        <v>41915</v>
      </c>
      <c r="E11" s="132">
        <v>46388</v>
      </c>
      <c r="F11" s="166">
        <f t="shared" si="0"/>
        <v>12</v>
      </c>
      <c r="G11" s="322" t="str">
        <f>IFERROR(VLOOKUP(F11,A100:B110,2,1),"")</f>
        <v xml:space="preserve">SUB 13 </v>
      </c>
      <c r="H11" s="130">
        <f t="shared" ref="H11:H13" si="2">IF(K11=1,W11,"")</f>
        <v>30</v>
      </c>
      <c r="I11" s="130" t="str">
        <f>IF(L11=1,X11,"")</f>
        <v/>
      </c>
      <c r="J11" s="165">
        <v>0</v>
      </c>
      <c r="K11" s="165">
        <v>1</v>
      </c>
      <c r="L11" s="165"/>
      <c r="M11" s="323">
        <f t="shared" ref="M11:M13" si="3">IF(SUM(H11:I11)=0,"",SUM(H11:I11))</f>
        <v>30</v>
      </c>
      <c r="N11" s="14"/>
      <c r="O11" s="233"/>
      <c r="P11" s="28"/>
      <c r="R11" s="79"/>
      <c r="S11" s="79"/>
      <c r="W11" s="118">
        <f>H9</f>
        <v>30</v>
      </c>
      <c r="X11" s="118">
        <f>I9</f>
        <v>30</v>
      </c>
      <c r="Y11" s="119">
        <f t="shared" si="1"/>
        <v>0</v>
      </c>
      <c r="Z11" s="37"/>
    </row>
    <row r="12" spans="1:26" ht="17.100000000000001" customHeight="1" thickBot="1" x14ac:dyDescent="0.25">
      <c r="A12" s="30"/>
      <c r="B12" s="198" t="s">
        <v>63</v>
      </c>
      <c r="C12" s="198"/>
      <c r="D12" s="132">
        <v>40943</v>
      </c>
      <c r="E12" s="132">
        <v>46388</v>
      </c>
      <c r="F12" s="166">
        <f t="shared" si="0"/>
        <v>14</v>
      </c>
      <c r="G12" s="322" t="str">
        <f>IFERROR(VLOOKUP(F12,A100:B110,2,1),"")</f>
        <v>SUB 15</v>
      </c>
      <c r="H12" s="130">
        <f t="shared" si="2"/>
        <v>30</v>
      </c>
      <c r="I12" s="130" t="str">
        <f>IF(L12=1,X12,"")</f>
        <v/>
      </c>
      <c r="J12" s="165">
        <v>0</v>
      </c>
      <c r="K12" s="165">
        <v>1</v>
      </c>
      <c r="L12" s="165"/>
      <c r="M12" s="323">
        <f t="shared" si="3"/>
        <v>30</v>
      </c>
      <c r="N12" s="14"/>
      <c r="O12" s="233" t="s">
        <v>34</v>
      </c>
      <c r="P12" s="28"/>
      <c r="R12" s="79"/>
      <c r="S12" s="79"/>
      <c r="W12" s="118">
        <f>H9</f>
        <v>30</v>
      </c>
      <c r="X12" s="118">
        <f>I9</f>
        <v>30</v>
      </c>
      <c r="Y12" s="119">
        <f t="shared" si="1"/>
        <v>0</v>
      </c>
      <c r="Z12" s="37"/>
    </row>
    <row r="13" spans="1:26" ht="17.100000000000001" customHeight="1" thickBot="1" x14ac:dyDescent="0.25">
      <c r="A13" s="30"/>
      <c r="B13" s="198" t="s">
        <v>62</v>
      </c>
      <c r="C13" s="198"/>
      <c r="D13" s="132">
        <v>2</v>
      </c>
      <c r="E13" s="133">
        <v>46388</v>
      </c>
      <c r="F13" s="166">
        <f t="shared" si="0"/>
        <v>126</v>
      </c>
      <c r="G13" s="322" t="str">
        <f>IFERROR(VLOOKUP(F13,A100:B110,2,1),"")</f>
        <v>PRINCIPAL</v>
      </c>
      <c r="H13" s="130" t="str">
        <f t="shared" si="2"/>
        <v/>
      </c>
      <c r="I13" s="130">
        <f>IF(L13=1,X13,"")</f>
        <v>30</v>
      </c>
      <c r="J13" s="165">
        <v>0</v>
      </c>
      <c r="K13" s="167"/>
      <c r="L13" s="167">
        <v>1</v>
      </c>
      <c r="M13" s="323">
        <f t="shared" si="3"/>
        <v>30</v>
      </c>
      <c r="N13" s="14"/>
      <c r="O13" s="233"/>
      <c r="P13" s="28"/>
      <c r="R13" s="79"/>
      <c r="S13" s="79"/>
      <c r="W13" s="118">
        <f>H9</f>
        <v>30</v>
      </c>
      <c r="X13" s="118">
        <f>I9</f>
        <v>30</v>
      </c>
      <c r="Y13" s="119">
        <f t="shared" si="1"/>
        <v>0</v>
      </c>
      <c r="Z13" s="37"/>
    </row>
    <row r="14" spans="1:26" ht="22.15" customHeight="1" x14ac:dyDescent="0.2">
      <c r="A14" s="30"/>
      <c r="B14" s="104">
        <v>1</v>
      </c>
      <c r="C14" s="137" t="s">
        <v>80</v>
      </c>
      <c r="D14" s="154"/>
      <c r="E14" s="35">
        <v>46388</v>
      </c>
      <c r="F14" s="327" t="str">
        <f>IF(OR(D14="",E14=""),"",IF(DATEDIF(D14,E14,"Y")&gt;=126,126,DATEDIF(D14,E14,"Y"))+Y14)</f>
        <v/>
      </c>
      <c r="G14" s="324" t="str">
        <f>IFERROR(VLOOKUP(F14,A100:B110,2,1),"")</f>
        <v/>
      </c>
      <c r="H14" s="134" t="str">
        <f>IF(K14=1,W14,"")</f>
        <v/>
      </c>
      <c r="I14" s="134" t="str">
        <f>IF(L14=1,X14,"")</f>
        <v/>
      </c>
      <c r="J14" s="135">
        <v>0</v>
      </c>
      <c r="K14" s="136"/>
      <c r="L14" s="136"/>
      <c r="M14" s="175" t="str">
        <f>IF(SUM(H14:I14)=0,"",SUM(H14:I14))</f>
        <v/>
      </c>
      <c r="N14" s="14"/>
      <c r="O14" s="28"/>
      <c r="P14" s="28"/>
      <c r="R14" s="79"/>
      <c r="S14" s="79"/>
      <c r="W14" s="79">
        <f>H9</f>
        <v>30</v>
      </c>
      <c r="X14" s="79">
        <f>I9</f>
        <v>30</v>
      </c>
      <c r="Y14" s="19">
        <f>IF(J14=0,0,IF(J14=1,2))</f>
        <v>0</v>
      </c>
    </row>
    <row r="15" spans="1:26" ht="22.15" customHeight="1" thickBot="1" x14ac:dyDescent="0.25">
      <c r="A15" s="30"/>
      <c r="B15" s="26">
        <v>2</v>
      </c>
      <c r="C15" s="138"/>
      <c r="D15" s="36"/>
      <c r="E15" s="100">
        <v>46388</v>
      </c>
      <c r="F15" s="328" t="str">
        <f t="shared" ref="F15:F49" si="4">IF(OR(D15="",E15=""),"",IF(DATEDIF(D15,E15,"Y")&gt;=126,126,DATEDIF(D15,E15,"Y"))+Y15)</f>
        <v/>
      </c>
      <c r="G15" s="325" t="str">
        <f>IFERROR(VLOOKUP(F15,A100:B110,2,1),"")</f>
        <v/>
      </c>
      <c r="H15" s="164" t="str">
        <f t="shared" ref="H15:H49" si="5">IF(K15=1,W15,"")</f>
        <v/>
      </c>
      <c r="I15" s="68" t="str">
        <f t="shared" ref="I15:I49" si="6">IF(L15=1,X15,"")</f>
        <v/>
      </c>
      <c r="J15" s="9">
        <v>0</v>
      </c>
      <c r="K15" s="9"/>
      <c r="L15" s="9"/>
      <c r="M15" s="177" t="str">
        <f t="shared" ref="M15:M49" si="7">IF(SUM(H15:I15)=0,"",SUM(H15:I15))</f>
        <v/>
      </c>
      <c r="N15" s="14"/>
      <c r="O15" s="229"/>
      <c r="P15" s="229"/>
      <c r="R15" s="79"/>
      <c r="S15" s="79"/>
      <c r="W15" s="79">
        <f>H9</f>
        <v>30</v>
      </c>
      <c r="X15" s="79">
        <f>I9</f>
        <v>30</v>
      </c>
      <c r="Y15" s="19">
        <f t="shared" ref="Y15:Y49" si="8">IF(J15=0,0,IF(J15=1,2))</f>
        <v>0</v>
      </c>
    </row>
    <row r="16" spans="1:26" s="37" customFormat="1" ht="22.15" customHeight="1" x14ac:dyDescent="0.2">
      <c r="A16" s="49"/>
      <c r="B16" s="33">
        <v>3</v>
      </c>
      <c r="C16" s="58"/>
      <c r="D16" s="34"/>
      <c r="E16" s="35">
        <v>46388</v>
      </c>
      <c r="F16" s="327" t="str">
        <f t="shared" si="4"/>
        <v/>
      </c>
      <c r="G16" s="326" t="str">
        <f>IFERROR(VLOOKUP(F16,A100:B110,2,1),"")</f>
        <v/>
      </c>
      <c r="H16" s="134" t="str">
        <f t="shared" si="5"/>
        <v/>
      </c>
      <c r="I16" s="67" t="str">
        <f t="shared" si="6"/>
        <v/>
      </c>
      <c r="J16" s="50">
        <v>0</v>
      </c>
      <c r="K16" s="50"/>
      <c r="L16" s="50"/>
      <c r="M16" s="176" t="str">
        <f t="shared" si="7"/>
        <v/>
      </c>
      <c r="N16" s="14"/>
      <c r="O16" s="230" t="s">
        <v>10</v>
      </c>
      <c r="P16" s="226" t="s">
        <v>22</v>
      </c>
      <c r="R16" s="79"/>
      <c r="S16" s="79"/>
      <c r="T16" s="51"/>
      <c r="U16" s="51"/>
      <c r="V16" s="51"/>
      <c r="W16" s="79">
        <f>H9</f>
        <v>30</v>
      </c>
      <c r="X16" s="79">
        <f>I9</f>
        <v>30</v>
      </c>
      <c r="Y16" s="19">
        <f t="shared" si="8"/>
        <v>0</v>
      </c>
    </row>
    <row r="17" spans="1:25" ht="22.15" customHeight="1" x14ac:dyDescent="0.2">
      <c r="A17" s="30"/>
      <c r="B17" s="26">
        <v>4</v>
      </c>
      <c r="C17" s="59"/>
      <c r="D17" s="36"/>
      <c r="E17" s="100">
        <v>46388</v>
      </c>
      <c r="F17" s="328" t="str">
        <f t="shared" si="4"/>
        <v/>
      </c>
      <c r="G17" s="325" t="str">
        <f>IFERROR(VLOOKUP(F17,A100:B110,2,1),"")</f>
        <v/>
      </c>
      <c r="H17" s="164" t="str">
        <f t="shared" si="5"/>
        <v/>
      </c>
      <c r="I17" s="68" t="str">
        <f t="shared" si="6"/>
        <v/>
      </c>
      <c r="J17" s="9">
        <v>0</v>
      </c>
      <c r="K17" s="9"/>
      <c r="L17" s="9"/>
      <c r="M17" s="318" t="str">
        <f t="shared" si="7"/>
        <v/>
      </c>
      <c r="N17" s="14"/>
      <c r="O17" s="231"/>
      <c r="P17" s="227"/>
      <c r="Q17" s="37"/>
      <c r="R17" s="79"/>
      <c r="S17" s="79"/>
      <c r="W17" s="79">
        <f>H9</f>
        <v>30</v>
      </c>
      <c r="X17" s="79">
        <f>I9</f>
        <v>30</v>
      </c>
      <c r="Y17" s="19">
        <f t="shared" si="8"/>
        <v>0</v>
      </c>
    </row>
    <row r="18" spans="1:25" ht="22.15" customHeight="1" x14ac:dyDescent="0.2">
      <c r="A18" s="30"/>
      <c r="B18" s="33">
        <v>5</v>
      </c>
      <c r="C18" s="139"/>
      <c r="D18" s="34"/>
      <c r="E18" s="35">
        <v>46388</v>
      </c>
      <c r="F18" s="327" t="str">
        <f t="shared" si="4"/>
        <v/>
      </c>
      <c r="G18" s="326" t="str">
        <f>IFERROR(VLOOKUP(F18,A100:B110,2,1),"")</f>
        <v/>
      </c>
      <c r="H18" s="134" t="str">
        <f t="shared" si="5"/>
        <v/>
      </c>
      <c r="I18" s="67" t="str">
        <f t="shared" si="6"/>
        <v/>
      </c>
      <c r="J18" s="50">
        <v>0</v>
      </c>
      <c r="K18" s="50"/>
      <c r="L18" s="50"/>
      <c r="M18" s="176" t="str">
        <f t="shared" si="7"/>
        <v/>
      </c>
      <c r="N18" s="14"/>
      <c r="O18" s="231"/>
      <c r="P18" s="227"/>
      <c r="R18" s="79"/>
      <c r="S18" s="79"/>
      <c r="W18" s="79">
        <f>H9</f>
        <v>30</v>
      </c>
      <c r="X18" s="79">
        <f>I9</f>
        <v>30</v>
      </c>
      <c r="Y18" s="19">
        <f t="shared" si="8"/>
        <v>0</v>
      </c>
    </row>
    <row r="19" spans="1:25" ht="22.15" customHeight="1" x14ac:dyDescent="0.2">
      <c r="A19" s="30"/>
      <c r="B19" s="26">
        <v>6</v>
      </c>
      <c r="C19" s="138"/>
      <c r="D19" s="36"/>
      <c r="E19" s="100">
        <v>46388</v>
      </c>
      <c r="F19" s="328" t="str">
        <f t="shared" si="4"/>
        <v/>
      </c>
      <c r="G19" s="325" t="str">
        <f>IFERROR(VLOOKUP(F19,A100:B110,2,1),"")</f>
        <v/>
      </c>
      <c r="H19" s="164" t="str">
        <f t="shared" si="5"/>
        <v/>
      </c>
      <c r="I19" s="68" t="str">
        <f t="shared" si="6"/>
        <v/>
      </c>
      <c r="J19" s="9">
        <v>0</v>
      </c>
      <c r="K19" s="9"/>
      <c r="L19" s="9"/>
      <c r="M19" s="177" t="str">
        <f t="shared" si="7"/>
        <v/>
      </c>
      <c r="N19" s="14"/>
      <c r="O19" s="231"/>
      <c r="P19" s="227"/>
      <c r="R19" s="79"/>
      <c r="S19" s="79"/>
      <c r="W19" s="79">
        <f>H9</f>
        <v>30</v>
      </c>
      <c r="X19" s="79">
        <f>I9</f>
        <v>30</v>
      </c>
      <c r="Y19" s="19">
        <f t="shared" si="8"/>
        <v>0</v>
      </c>
    </row>
    <row r="20" spans="1:25" s="37" customFormat="1" ht="22.15" customHeight="1" x14ac:dyDescent="0.2">
      <c r="A20" s="49"/>
      <c r="B20" s="33">
        <v>7</v>
      </c>
      <c r="C20" s="58"/>
      <c r="D20" s="34"/>
      <c r="E20" s="35">
        <v>46388</v>
      </c>
      <c r="F20" s="327" t="str">
        <f t="shared" si="4"/>
        <v/>
      </c>
      <c r="G20" s="326" t="str">
        <f>IFERROR(VLOOKUP(F20,A100:B110,2,1),"")</f>
        <v/>
      </c>
      <c r="H20" s="134" t="str">
        <f t="shared" si="5"/>
        <v/>
      </c>
      <c r="I20" s="67" t="str">
        <f t="shared" si="6"/>
        <v/>
      </c>
      <c r="J20" s="50">
        <v>0</v>
      </c>
      <c r="K20" s="50"/>
      <c r="L20" s="50"/>
      <c r="M20" s="176" t="str">
        <f t="shared" si="7"/>
        <v/>
      </c>
      <c r="N20" s="14"/>
      <c r="O20" s="231"/>
      <c r="P20" s="227"/>
      <c r="R20" s="80"/>
      <c r="S20" s="79"/>
      <c r="T20" s="51"/>
      <c r="U20" s="51"/>
      <c r="V20" s="51"/>
      <c r="W20" s="80">
        <f>H9</f>
        <v>30</v>
      </c>
      <c r="X20" s="79">
        <f>I9</f>
        <v>30</v>
      </c>
      <c r="Y20" s="19">
        <f t="shared" si="8"/>
        <v>0</v>
      </c>
    </row>
    <row r="21" spans="1:25" ht="22.15" customHeight="1" thickBot="1" x14ac:dyDescent="0.25">
      <c r="A21" s="30"/>
      <c r="B21" s="26">
        <v>8</v>
      </c>
      <c r="C21" s="140"/>
      <c r="D21" s="36"/>
      <c r="E21" s="100">
        <v>46388</v>
      </c>
      <c r="F21" s="328" t="str">
        <f t="shared" si="4"/>
        <v/>
      </c>
      <c r="G21" s="325" t="str">
        <f>IFERROR(VLOOKUP(F21,A100:B110,2,1),"")</f>
        <v/>
      </c>
      <c r="H21" s="164" t="str">
        <f t="shared" si="5"/>
        <v/>
      </c>
      <c r="I21" s="68" t="str">
        <f t="shared" si="6"/>
        <v/>
      </c>
      <c r="J21" s="9">
        <v>0</v>
      </c>
      <c r="K21" s="9"/>
      <c r="L21" s="9"/>
      <c r="M21" s="177" t="str">
        <f t="shared" si="7"/>
        <v/>
      </c>
      <c r="N21" s="14"/>
      <c r="O21" s="232"/>
      <c r="P21" s="228"/>
      <c r="R21" s="79"/>
      <c r="S21" s="79"/>
      <c r="W21" s="79">
        <f>H9</f>
        <v>30</v>
      </c>
      <c r="X21" s="79">
        <f>I9</f>
        <v>30</v>
      </c>
      <c r="Y21" s="19">
        <f t="shared" si="8"/>
        <v>0</v>
      </c>
    </row>
    <row r="22" spans="1:25" ht="22.15" customHeight="1" thickBot="1" x14ac:dyDescent="0.25">
      <c r="A22" s="30"/>
      <c r="B22" s="33">
        <v>9</v>
      </c>
      <c r="C22" s="58"/>
      <c r="D22" s="34"/>
      <c r="E22" s="35">
        <v>46388</v>
      </c>
      <c r="F22" s="327" t="str">
        <f t="shared" si="4"/>
        <v/>
      </c>
      <c r="G22" s="326" t="str">
        <f>IFERROR(VLOOKUP(F22,A100:B110,2,1),"")</f>
        <v/>
      </c>
      <c r="H22" s="134" t="str">
        <f t="shared" si="5"/>
        <v/>
      </c>
      <c r="I22" s="67" t="str">
        <f t="shared" si="6"/>
        <v/>
      </c>
      <c r="J22" s="50">
        <v>0</v>
      </c>
      <c r="K22" s="50"/>
      <c r="L22" s="50"/>
      <c r="M22" s="319" t="str">
        <f t="shared" si="7"/>
        <v/>
      </c>
      <c r="N22" s="14"/>
      <c r="R22" s="79"/>
      <c r="S22" s="79"/>
      <c r="W22" s="79">
        <f>H9</f>
        <v>30</v>
      </c>
      <c r="X22" s="79">
        <f>I9</f>
        <v>30</v>
      </c>
      <c r="Y22" s="19">
        <f t="shared" si="8"/>
        <v>0</v>
      </c>
    </row>
    <row r="23" spans="1:25" ht="22.15" customHeight="1" x14ac:dyDescent="0.2">
      <c r="A23" s="30"/>
      <c r="B23" s="26">
        <v>10</v>
      </c>
      <c r="C23" s="59"/>
      <c r="D23" s="36"/>
      <c r="E23" s="100">
        <v>46388</v>
      </c>
      <c r="F23" s="328" t="str">
        <f t="shared" si="4"/>
        <v/>
      </c>
      <c r="G23" s="325" t="str">
        <f>IFERROR(VLOOKUP(F23,A100:B110,2,1),"")</f>
        <v/>
      </c>
      <c r="H23" s="164" t="str">
        <f t="shared" si="5"/>
        <v/>
      </c>
      <c r="I23" s="68" t="str">
        <f t="shared" si="6"/>
        <v/>
      </c>
      <c r="J23" s="9">
        <v>0</v>
      </c>
      <c r="K23" s="9"/>
      <c r="L23" s="9"/>
      <c r="M23" s="320" t="str">
        <f t="shared" si="7"/>
        <v/>
      </c>
      <c r="N23" s="14"/>
      <c r="O23" s="107"/>
      <c r="P23" s="226" t="s">
        <v>26</v>
      </c>
      <c r="R23" s="79"/>
      <c r="S23" s="79"/>
      <c r="W23" s="79">
        <f>H9</f>
        <v>30</v>
      </c>
      <c r="X23" s="79">
        <f>I9</f>
        <v>30</v>
      </c>
      <c r="Y23" s="19">
        <f t="shared" si="8"/>
        <v>0</v>
      </c>
    </row>
    <row r="24" spans="1:25" s="37" customFormat="1" ht="22.15" customHeight="1" x14ac:dyDescent="0.2">
      <c r="A24" s="49"/>
      <c r="B24" s="192">
        <v>11</v>
      </c>
      <c r="C24" s="58"/>
      <c r="D24" s="34"/>
      <c r="E24" s="35">
        <v>46388</v>
      </c>
      <c r="F24" s="327" t="str">
        <f t="shared" si="4"/>
        <v/>
      </c>
      <c r="G24" s="326" t="str">
        <f>IFERROR(VLOOKUP(F24,A100:B110,2,1),"")</f>
        <v/>
      </c>
      <c r="H24" s="134" t="str">
        <f t="shared" si="5"/>
        <v/>
      </c>
      <c r="I24" s="67" t="str">
        <f t="shared" si="6"/>
        <v/>
      </c>
      <c r="J24" s="50">
        <v>0</v>
      </c>
      <c r="K24" s="50"/>
      <c r="L24" s="50"/>
      <c r="M24" s="321" t="str">
        <f t="shared" si="7"/>
        <v/>
      </c>
      <c r="N24" s="14"/>
      <c r="O24" s="107"/>
      <c r="P24" s="227"/>
      <c r="R24" s="80"/>
      <c r="S24" s="80"/>
      <c r="T24" s="51"/>
      <c r="U24" s="51"/>
      <c r="V24" s="51"/>
      <c r="W24" s="80">
        <f>H9</f>
        <v>30</v>
      </c>
      <c r="X24" s="80">
        <f>I9</f>
        <v>30</v>
      </c>
      <c r="Y24" s="37">
        <f t="shared" si="8"/>
        <v>0</v>
      </c>
    </row>
    <row r="25" spans="1:25" ht="22.15" customHeight="1" x14ac:dyDescent="0.2">
      <c r="A25" s="30"/>
      <c r="B25" s="26">
        <v>12</v>
      </c>
      <c r="C25" s="59"/>
      <c r="D25" s="36"/>
      <c r="E25" s="100">
        <v>46388</v>
      </c>
      <c r="F25" s="328" t="str">
        <f t="shared" si="4"/>
        <v/>
      </c>
      <c r="G25" s="325" t="str">
        <f>IFERROR(VLOOKUP(F25,A100:B110,2,1),"")</f>
        <v/>
      </c>
      <c r="H25" s="164" t="str">
        <f t="shared" si="5"/>
        <v/>
      </c>
      <c r="I25" s="68" t="str">
        <f t="shared" si="6"/>
        <v/>
      </c>
      <c r="J25" s="9">
        <v>0</v>
      </c>
      <c r="K25" s="9"/>
      <c r="L25" s="9"/>
      <c r="M25" s="320" t="str">
        <f t="shared" si="7"/>
        <v/>
      </c>
      <c r="N25" s="14"/>
      <c r="O25" s="37"/>
      <c r="P25" s="227"/>
      <c r="R25" s="79"/>
      <c r="S25" s="79"/>
      <c r="W25" s="79">
        <f>H9</f>
        <v>30</v>
      </c>
      <c r="X25" s="79">
        <f>I9</f>
        <v>30</v>
      </c>
      <c r="Y25" s="19">
        <f t="shared" si="8"/>
        <v>0</v>
      </c>
    </row>
    <row r="26" spans="1:25" ht="22.15" customHeight="1" x14ac:dyDescent="0.2">
      <c r="A26" s="30"/>
      <c r="B26" s="33">
        <v>13</v>
      </c>
      <c r="C26" s="58"/>
      <c r="D26" s="34"/>
      <c r="E26" s="35">
        <v>46388</v>
      </c>
      <c r="F26" s="327" t="str">
        <f t="shared" si="4"/>
        <v/>
      </c>
      <c r="G26" s="326" t="str">
        <f>IFERROR(VLOOKUP(F26,A100:B110,2,1),"")</f>
        <v/>
      </c>
      <c r="H26" s="134" t="str">
        <f t="shared" si="5"/>
        <v/>
      </c>
      <c r="I26" s="67" t="str">
        <f t="shared" si="6"/>
        <v/>
      </c>
      <c r="J26" s="50">
        <v>0</v>
      </c>
      <c r="K26" s="8"/>
      <c r="L26" s="50"/>
      <c r="M26" s="176" t="str">
        <f t="shared" si="7"/>
        <v/>
      </c>
      <c r="N26" s="14"/>
      <c r="P26" s="227"/>
      <c r="R26" s="79"/>
      <c r="S26" s="79"/>
      <c r="W26" s="79">
        <f>H9</f>
        <v>30</v>
      </c>
      <c r="X26" s="79">
        <f>I9</f>
        <v>30</v>
      </c>
      <c r="Y26" s="19">
        <f t="shared" si="8"/>
        <v>0</v>
      </c>
    </row>
    <row r="27" spans="1:25" ht="22.15" customHeight="1" x14ac:dyDescent="0.2">
      <c r="A27" s="30"/>
      <c r="B27" s="26">
        <v>14</v>
      </c>
      <c r="C27" s="59"/>
      <c r="D27" s="36"/>
      <c r="E27" s="100">
        <v>46388</v>
      </c>
      <c r="F27" s="328" t="str">
        <f t="shared" si="4"/>
        <v/>
      </c>
      <c r="G27" s="325" t="str">
        <f>IFERROR(VLOOKUP(F27,A100:B110,2,1),"")</f>
        <v/>
      </c>
      <c r="H27" s="164" t="str">
        <f t="shared" si="5"/>
        <v/>
      </c>
      <c r="I27" s="68" t="str">
        <f t="shared" si="6"/>
        <v/>
      </c>
      <c r="J27" s="9">
        <v>0</v>
      </c>
      <c r="K27" s="9"/>
      <c r="L27" s="9"/>
      <c r="M27" s="318" t="str">
        <f t="shared" si="7"/>
        <v/>
      </c>
      <c r="N27" s="14"/>
      <c r="P27" s="227"/>
      <c r="R27" s="79"/>
      <c r="S27" s="79"/>
      <c r="W27" s="79">
        <f>H9</f>
        <v>30</v>
      </c>
      <c r="X27" s="79">
        <f>I9</f>
        <v>30</v>
      </c>
      <c r="Y27" s="19">
        <f t="shared" si="8"/>
        <v>0</v>
      </c>
    </row>
    <row r="28" spans="1:25" s="37" customFormat="1" ht="22.15" customHeight="1" x14ac:dyDescent="0.2">
      <c r="A28" s="49"/>
      <c r="B28" s="33">
        <v>15</v>
      </c>
      <c r="C28" s="58"/>
      <c r="D28" s="34"/>
      <c r="E28" s="35">
        <v>46388</v>
      </c>
      <c r="F28" s="327" t="str">
        <f t="shared" si="4"/>
        <v/>
      </c>
      <c r="G28" s="326" t="str">
        <f>IFERROR(VLOOKUP(F28,A100:B110,2,1),"")</f>
        <v/>
      </c>
      <c r="H28" s="134" t="str">
        <f t="shared" si="5"/>
        <v/>
      </c>
      <c r="I28" s="67" t="str">
        <f t="shared" si="6"/>
        <v/>
      </c>
      <c r="J28" s="50">
        <v>0</v>
      </c>
      <c r="K28" s="50"/>
      <c r="L28" s="50"/>
      <c r="M28" s="321" t="str">
        <f t="shared" si="7"/>
        <v/>
      </c>
      <c r="N28" s="14"/>
      <c r="P28" s="227"/>
      <c r="R28" s="80"/>
      <c r="S28" s="79"/>
      <c r="T28" s="51"/>
      <c r="U28" s="51"/>
      <c r="V28" s="51"/>
      <c r="W28" s="79">
        <f>H9</f>
        <v>30</v>
      </c>
      <c r="X28" s="79">
        <f>I9</f>
        <v>30</v>
      </c>
      <c r="Y28" s="19">
        <f t="shared" si="8"/>
        <v>0</v>
      </c>
    </row>
    <row r="29" spans="1:25" ht="22.15" customHeight="1" x14ac:dyDescent="0.2">
      <c r="A29" s="30"/>
      <c r="B29" s="26">
        <v>16</v>
      </c>
      <c r="C29" s="59"/>
      <c r="D29" s="36"/>
      <c r="E29" s="100">
        <v>46388</v>
      </c>
      <c r="F29" s="328" t="str">
        <f t="shared" si="4"/>
        <v/>
      </c>
      <c r="G29" s="325" t="str">
        <f>IFERROR(VLOOKUP(F29,A100:B110,2,1),"")</f>
        <v/>
      </c>
      <c r="H29" s="164" t="str">
        <f t="shared" si="5"/>
        <v/>
      </c>
      <c r="I29" s="68" t="str">
        <f t="shared" si="6"/>
        <v/>
      </c>
      <c r="J29" s="9">
        <v>0</v>
      </c>
      <c r="K29" s="9"/>
      <c r="L29" s="9"/>
      <c r="M29" s="177" t="str">
        <f t="shared" si="7"/>
        <v/>
      </c>
      <c r="N29" s="14"/>
      <c r="P29" s="227"/>
      <c r="R29" s="79"/>
      <c r="S29" s="79"/>
      <c r="W29" s="79">
        <f>H9</f>
        <v>30</v>
      </c>
      <c r="X29" s="79">
        <f>I9</f>
        <v>30</v>
      </c>
      <c r="Y29" s="19">
        <f t="shared" si="8"/>
        <v>0</v>
      </c>
    </row>
    <row r="30" spans="1:25" ht="22.15" customHeight="1" x14ac:dyDescent="0.2">
      <c r="A30" s="30"/>
      <c r="B30" s="33">
        <v>17</v>
      </c>
      <c r="C30" s="58"/>
      <c r="D30" s="34"/>
      <c r="E30" s="35">
        <v>46388</v>
      </c>
      <c r="F30" s="327" t="str">
        <f t="shared" si="4"/>
        <v/>
      </c>
      <c r="G30" s="326" t="str">
        <f>IFERROR(VLOOKUP(F30,A100:B110,2,1),"")</f>
        <v/>
      </c>
      <c r="H30" s="134" t="str">
        <f t="shared" si="5"/>
        <v/>
      </c>
      <c r="I30" s="67" t="str">
        <f t="shared" si="6"/>
        <v/>
      </c>
      <c r="J30" s="50">
        <v>0</v>
      </c>
      <c r="K30" s="50"/>
      <c r="L30" s="50"/>
      <c r="M30" s="176" t="str">
        <f t="shared" si="7"/>
        <v/>
      </c>
      <c r="N30" s="14"/>
      <c r="P30" s="227"/>
      <c r="R30" s="79"/>
      <c r="S30" s="79"/>
      <c r="W30" s="79">
        <f>H9</f>
        <v>30</v>
      </c>
      <c r="X30" s="79">
        <f>I9</f>
        <v>30</v>
      </c>
      <c r="Y30" s="19">
        <f t="shared" si="8"/>
        <v>0</v>
      </c>
    </row>
    <row r="31" spans="1:25" ht="22.15" customHeight="1" x14ac:dyDescent="0.2">
      <c r="A31" s="30"/>
      <c r="B31" s="26">
        <v>18</v>
      </c>
      <c r="C31" s="59"/>
      <c r="D31" s="36"/>
      <c r="E31" s="100">
        <v>46388</v>
      </c>
      <c r="F31" s="328" t="str">
        <f t="shared" si="4"/>
        <v/>
      </c>
      <c r="G31" s="325" t="str">
        <f>IFERROR(VLOOKUP(F31,A100:B110,2,1),"")</f>
        <v/>
      </c>
      <c r="H31" s="164" t="str">
        <f t="shared" si="5"/>
        <v/>
      </c>
      <c r="I31" s="68" t="str">
        <f t="shared" si="6"/>
        <v/>
      </c>
      <c r="J31" s="9">
        <v>0</v>
      </c>
      <c r="K31" s="9"/>
      <c r="L31" s="9"/>
      <c r="M31" s="177" t="str">
        <f t="shared" si="7"/>
        <v/>
      </c>
      <c r="N31" s="14"/>
      <c r="P31" s="227"/>
      <c r="R31" s="79"/>
      <c r="S31" s="79"/>
      <c r="W31" s="79">
        <f>H9</f>
        <v>30</v>
      </c>
      <c r="X31" s="79">
        <f>I9</f>
        <v>30</v>
      </c>
      <c r="Y31" s="19">
        <f t="shared" si="8"/>
        <v>0</v>
      </c>
    </row>
    <row r="32" spans="1:25" s="37" customFormat="1" ht="22.15" customHeight="1" x14ac:dyDescent="0.2">
      <c r="A32" s="49"/>
      <c r="B32" s="33">
        <v>19</v>
      </c>
      <c r="C32" s="58"/>
      <c r="D32" s="34"/>
      <c r="E32" s="35">
        <v>46388</v>
      </c>
      <c r="F32" s="327" t="str">
        <f t="shared" si="4"/>
        <v/>
      </c>
      <c r="G32" s="326" t="str">
        <f>IFERROR(VLOOKUP(F32,A100:B110,2,1),"")</f>
        <v/>
      </c>
      <c r="H32" s="134" t="str">
        <f t="shared" si="5"/>
        <v/>
      </c>
      <c r="I32" s="67" t="str">
        <f t="shared" si="6"/>
        <v/>
      </c>
      <c r="J32" s="50">
        <v>0</v>
      </c>
      <c r="K32" s="50"/>
      <c r="L32" s="50"/>
      <c r="M32" s="176" t="str">
        <f t="shared" si="7"/>
        <v/>
      </c>
      <c r="N32" s="14"/>
      <c r="O32" s="19"/>
      <c r="P32" s="227"/>
      <c r="R32" s="80"/>
      <c r="S32" s="79"/>
      <c r="T32" s="51"/>
      <c r="U32" s="51"/>
      <c r="V32" s="51"/>
      <c r="W32" s="80">
        <f>H9</f>
        <v>30</v>
      </c>
      <c r="X32" s="79">
        <f>I9</f>
        <v>30</v>
      </c>
      <c r="Y32" s="19">
        <f t="shared" si="8"/>
        <v>0</v>
      </c>
    </row>
    <row r="33" spans="1:25" ht="22.15" customHeight="1" thickBot="1" x14ac:dyDescent="0.25">
      <c r="A33" s="30"/>
      <c r="B33" s="26">
        <v>20</v>
      </c>
      <c r="C33" s="59"/>
      <c r="D33" s="36"/>
      <c r="E33" s="100">
        <v>46388</v>
      </c>
      <c r="F33" s="328" t="str">
        <f t="shared" si="4"/>
        <v/>
      </c>
      <c r="G33" s="325" t="str">
        <f>IFERROR(VLOOKUP(F33,A100:B110,2,1),"")</f>
        <v/>
      </c>
      <c r="H33" s="164" t="str">
        <f t="shared" si="5"/>
        <v/>
      </c>
      <c r="I33" s="68" t="str">
        <f t="shared" si="6"/>
        <v/>
      </c>
      <c r="J33" s="9">
        <v>0</v>
      </c>
      <c r="K33" s="9"/>
      <c r="L33" s="9"/>
      <c r="M33" s="318" t="str">
        <f t="shared" si="7"/>
        <v/>
      </c>
      <c r="N33" s="14"/>
      <c r="P33" s="228"/>
      <c r="R33" s="79"/>
      <c r="S33" s="79"/>
      <c r="W33" s="79">
        <f>H9</f>
        <v>30</v>
      </c>
      <c r="X33" s="79">
        <f>I9</f>
        <v>30</v>
      </c>
      <c r="Y33" s="19">
        <f t="shared" si="8"/>
        <v>0</v>
      </c>
    </row>
    <row r="34" spans="1:25" ht="22.15" customHeight="1" x14ac:dyDescent="0.2">
      <c r="A34" s="30"/>
      <c r="B34" s="33">
        <v>21</v>
      </c>
      <c r="C34" s="58"/>
      <c r="D34" s="34"/>
      <c r="E34" s="35">
        <v>46388</v>
      </c>
      <c r="F34" s="327" t="str">
        <f t="shared" si="4"/>
        <v/>
      </c>
      <c r="G34" s="326" t="str">
        <f>IFERROR(VLOOKUP(F34,A100:B110,2,1),"")</f>
        <v/>
      </c>
      <c r="H34" s="134" t="str">
        <f t="shared" si="5"/>
        <v/>
      </c>
      <c r="I34" s="67" t="str">
        <f t="shared" si="6"/>
        <v/>
      </c>
      <c r="J34" s="50">
        <v>0</v>
      </c>
      <c r="K34" s="50"/>
      <c r="L34" s="50"/>
      <c r="M34" s="321" t="str">
        <f t="shared" si="7"/>
        <v/>
      </c>
      <c r="N34" s="14"/>
      <c r="R34" s="79"/>
      <c r="S34" s="79"/>
      <c r="W34" s="79">
        <f>H9</f>
        <v>30</v>
      </c>
      <c r="X34" s="79">
        <f>I9</f>
        <v>30</v>
      </c>
      <c r="Y34" s="19">
        <f t="shared" si="8"/>
        <v>0</v>
      </c>
    </row>
    <row r="35" spans="1:25" ht="22.15" customHeight="1" x14ac:dyDescent="0.2">
      <c r="A35" s="30"/>
      <c r="B35" s="26">
        <v>22</v>
      </c>
      <c r="C35" s="59"/>
      <c r="D35" s="36"/>
      <c r="E35" s="100">
        <v>46388</v>
      </c>
      <c r="F35" s="328" t="str">
        <f t="shared" si="4"/>
        <v/>
      </c>
      <c r="G35" s="325" t="str">
        <f>IFERROR(VLOOKUP(F35,A100:B110,2,1),"")</f>
        <v/>
      </c>
      <c r="H35" s="164" t="str">
        <f t="shared" si="5"/>
        <v/>
      </c>
      <c r="I35" s="68" t="str">
        <f t="shared" si="6"/>
        <v/>
      </c>
      <c r="J35" s="9">
        <v>0</v>
      </c>
      <c r="K35" s="9"/>
      <c r="L35" s="9"/>
      <c r="M35" s="177" t="str">
        <f t="shared" si="7"/>
        <v/>
      </c>
      <c r="N35" s="14"/>
      <c r="O35" s="37"/>
      <c r="R35" s="79"/>
      <c r="S35" s="79"/>
      <c r="W35" s="79">
        <f>H9</f>
        <v>30</v>
      </c>
      <c r="X35" s="79">
        <f>I9</f>
        <v>30</v>
      </c>
      <c r="Y35" s="19">
        <f t="shared" si="8"/>
        <v>0</v>
      </c>
    </row>
    <row r="36" spans="1:25" s="37" customFormat="1" ht="22.15" customHeight="1" x14ac:dyDescent="0.2">
      <c r="A36" s="49"/>
      <c r="B36" s="33">
        <v>23</v>
      </c>
      <c r="C36" s="58"/>
      <c r="D36" s="34"/>
      <c r="E36" s="35">
        <v>46388</v>
      </c>
      <c r="F36" s="327" t="str">
        <f t="shared" si="4"/>
        <v/>
      </c>
      <c r="G36" s="326" t="str">
        <f>IFERROR(VLOOKUP(F36,A100:B110,2,1),"")</f>
        <v/>
      </c>
      <c r="H36" s="134" t="str">
        <f t="shared" si="5"/>
        <v/>
      </c>
      <c r="I36" s="67" t="str">
        <f t="shared" si="6"/>
        <v/>
      </c>
      <c r="J36" s="50">
        <v>0</v>
      </c>
      <c r="K36" s="50"/>
      <c r="L36" s="50"/>
      <c r="M36" s="319" t="str">
        <f t="shared" si="7"/>
        <v/>
      </c>
      <c r="N36" s="14"/>
      <c r="R36" s="80"/>
      <c r="S36" s="79"/>
      <c r="T36" s="51"/>
      <c r="U36" s="51"/>
      <c r="V36" s="51"/>
      <c r="W36" s="80">
        <f>H9</f>
        <v>30</v>
      </c>
      <c r="X36" s="79">
        <f>I9</f>
        <v>30</v>
      </c>
      <c r="Y36" s="19">
        <f t="shared" si="8"/>
        <v>0</v>
      </c>
    </row>
    <row r="37" spans="1:25" ht="22.15" customHeight="1" x14ac:dyDescent="0.2">
      <c r="A37" s="30"/>
      <c r="B37" s="26">
        <v>24</v>
      </c>
      <c r="C37" s="59"/>
      <c r="D37" s="36"/>
      <c r="E37" s="100">
        <v>46388</v>
      </c>
      <c r="F37" s="328" t="str">
        <f t="shared" si="4"/>
        <v/>
      </c>
      <c r="G37" s="325" t="str">
        <f>IFERROR(VLOOKUP(F37,A100:B110,2,1),"")</f>
        <v/>
      </c>
      <c r="H37" s="164" t="str">
        <f t="shared" si="5"/>
        <v/>
      </c>
      <c r="I37" s="68" t="str">
        <f t="shared" si="6"/>
        <v/>
      </c>
      <c r="J37" s="9">
        <v>0</v>
      </c>
      <c r="K37" s="9"/>
      <c r="L37" s="9"/>
      <c r="M37" s="177" t="str">
        <f t="shared" si="7"/>
        <v/>
      </c>
      <c r="N37" s="14"/>
      <c r="O37" s="37"/>
      <c r="R37" s="79"/>
      <c r="S37" s="79"/>
      <c r="W37" s="79">
        <f>H9</f>
        <v>30</v>
      </c>
      <c r="X37" s="79">
        <f>I9</f>
        <v>30</v>
      </c>
      <c r="Y37" s="19">
        <f t="shared" si="8"/>
        <v>0</v>
      </c>
    </row>
    <row r="38" spans="1:25" ht="22.15" customHeight="1" x14ac:dyDescent="0.2">
      <c r="A38" s="30"/>
      <c r="B38" s="33">
        <v>25</v>
      </c>
      <c r="C38" s="58"/>
      <c r="D38" s="34"/>
      <c r="E38" s="35">
        <v>46388</v>
      </c>
      <c r="F38" s="327" t="str">
        <f t="shared" si="4"/>
        <v/>
      </c>
      <c r="G38" s="326" t="str">
        <f>IFERROR(VLOOKUP(F38,A100:B110,2,1),"")</f>
        <v/>
      </c>
      <c r="H38" s="134" t="str">
        <f t="shared" si="5"/>
        <v/>
      </c>
      <c r="I38" s="67" t="str">
        <f t="shared" si="6"/>
        <v/>
      </c>
      <c r="J38" s="50">
        <v>0</v>
      </c>
      <c r="K38" s="8"/>
      <c r="L38" s="50"/>
      <c r="M38" s="319" t="str">
        <f t="shared" si="7"/>
        <v/>
      </c>
      <c r="N38" s="14"/>
      <c r="R38" s="79"/>
      <c r="S38" s="79"/>
      <c r="W38" s="79">
        <f>H9</f>
        <v>30</v>
      </c>
      <c r="X38" s="79">
        <f>I9</f>
        <v>30</v>
      </c>
      <c r="Y38" s="19">
        <f t="shared" si="8"/>
        <v>0</v>
      </c>
    </row>
    <row r="39" spans="1:25" ht="22.15" customHeight="1" x14ac:dyDescent="0.2">
      <c r="A39" s="30"/>
      <c r="B39" s="26">
        <v>26</v>
      </c>
      <c r="C39" s="59"/>
      <c r="D39" s="36"/>
      <c r="E39" s="100">
        <v>46388</v>
      </c>
      <c r="F39" s="328" t="str">
        <f t="shared" si="4"/>
        <v/>
      </c>
      <c r="G39" s="325" t="str">
        <f>IFERROR(VLOOKUP(F39,A100:B110,2,1),"")</f>
        <v/>
      </c>
      <c r="H39" s="164" t="str">
        <f t="shared" si="5"/>
        <v/>
      </c>
      <c r="I39" s="68" t="str">
        <f t="shared" si="6"/>
        <v/>
      </c>
      <c r="J39" s="9">
        <v>0</v>
      </c>
      <c r="K39" s="9"/>
      <c r="L39" s="9"/>
      <c r="M39" s="177" t="str">
        <f t="shared" si="7"/>
        <v/>
      </c>
      <c r="N39" s="14"/>
      <c r="R39" s="79"/>
      <c r="S39" s="79"/>
      <c r="W39" s="79">
        <f>H9</f>
        <v>30</v>
      </c>
      <c r="X39" s="79">
        <f>I9</f>
        <v>30</v>
      </c>
      <c r="Y39" s="19">
        <f t="shared" si="8"/>
        <v>0</v>
      </c>
    </row>
    <row r="40" spans="1:25" ht="22.15" customHeight="1" x14ac:dyDescent="0.2">
      <c r="A40" s="30"/>
      <c r="B40" s="33">
        <v>27</v>
      </c>
      <c r="C40" s="58"/>
      <c r="D40" s="34"/>
      <c r="E40" s="35">
        <v>46388</v>
      </c>
      <c r="F40" s="327" t="str">
        <f t="shared" si="4"/>
        <v/>
      </c>
      <c r="G40" s="326" t="str">
        <f>IFERROR(VLOOKUP(F40,A100:B110,2,1),"")</f>
        <v/>
      </c>
      <c r="H40" s="134" t="str">
        <f t="shared" si="5"/>
        <v/>
      </c>
      <c r="I40" s="67" t="str">
        <f t="shared" si="6"/>
        <v/>
      </c>
      <c r="J40" s="50">
        <v>0</v>
      </c>
      <c r="K40" s="50"/>
      <c r="L40" s="50"/>
      <c r="M40" s="176" t="str">
        <f t="shared" si="7"/>
        <v/>
      </c>
      <c r="N40" s="14"/>
      <c r="R40" s="79"/>
      <c r="S40" s="79"/>
      <c r="W40" s="79">
        <f>H9</f>
        <v>30</v>
      </c>
      <c r="X40" s="79">
        <f>I9</f>
        <v>30</v>
      </c>
      <c r="Y40" s="19">
        <f t="shared" si="8"/>
        <v>0</v>
      </c>
    </row>
    <row r="41" spans="1:25" ht="22.15" customHeight="1" x14ac:dyDescent="0.2">
      <c r="A41" s="30"/>
      <c r="B41" s="26">
        <v>28</v>
      </c>
      <c r="C41" s="59"/>
      <c r="D41" s="36"/>
      <c r="E41" s="100">
        <v>46388</v>
      </c>
      <c r="F41" s="328" t="str">
        <f t="shared" si="4"/>
        <v/>
      </c>
      <c r="G41" s="325" t="str">
        <f>IFERROR(VLOOKUP(F41,A100:B110,2,1),"")</f>
        <v/>
      </c>
      <c r="H41" s="164" t="str">
        <f t="shared" si="5"/>
        <v/>
      </c>
      <c r="I41" s="68" t="str">
        <f t="shared" si="6"/>
        <v/>
      </c>
      <c r="J41" s="9">
        <v>0</v>
      </c>
      <c r="K41" s="9"/>
      <c r="L41" s="9"/>
      <c r="M41" s="177" t="str">
        <f t="shared" si="7"/>
        <v/>
      </c>
      <c r="N41" s="14"/>
      <c r="R41" s="79"/>
      <c r="S41" s="79"/>
      <c r="W41" s="79">
        <f>H9</f>
        <v>30</v>
      </c>
      <c r="X41" s="79">
        <f>I9</f>
        <v>30</v>
      </c>
      <c r="Y41" s="19">
        <f t="shared" si="8"/>
        <v>0</v>
      </c>
    </row>
    <row r="42" spans="1:25" ht="22.15" customHeight="1" x14ac:dyDescent="0.2">
      <c r="A42" s="30"/>
      <c r="B42" s="33">
        <v>29</v>
      </c>
      <c r="C42" s="152"/>
      <c r="D42" s="34"/>
      <c r="E42" s="35">
        <v>46388</v>
      </c>
      <c r="F42" s="327" t="str">
        <f t="shared" si="4"/>
        <v/>
      </c>
      <c r="G42" s="326" t="str">
        <f>IFERROR(VLOOKUP(F42,A100:B110,2,1),"")</f>
        <v/>
      </c>
      <c r="H42" s="134" t="str">
        <f t="shared" si="5"/>
        <v/>
      </c>
      <c r="I42" s="67" t="str">
        <f t="shared" si="6"/>
        <v/>
      </c>
      <c r="J42" s="50">
        <v>0</v>
      </c>
      <c r="K42" s="50"/>
      <c r="L42" s="50"/>
      <c r="M42" s="176" t="str">
        <f t="shared" si="7"/>
        <v/>
      </c>
      <c r="N42" s="14"/>
      <c r="R42" s="79"/>
      <c r="S42" s="79"/>
      <c r="W42" s="79">
        <f>H9</f>
        <v>30</v>
      </c>
      <c r="X42" s="79">
        <f>I9</f>
        <v>30</v>
      </c>
      <c r="Y42" s="19">
        <f t="shared" si="8"/>
        <v>0</v>
      </c>
    </row>
    <row r="43" spans="1:25" ht="22.15" customHeight="1" x14ac:dyDescent="0.2">
      <c r="A43" s="30"/>
      <c r="B43" s="26">
        <v>30</v>
      </c>
      <c r="C43" s="59"/>
      <c r="D43" s="36"/>
      <c r="E43" s="100">
        <v>46388</v>
      </c>
      <c r="F43" s="328" t="str">
        <f t="shared" si="4"/>
        <v/>
      </c>
      <c r="G43" s="325" t="str">
        <f>IFERROR(VLOOKUP(F43,A100:B110,2,1),"")</f>
        <v/>
      </c>
      <c r="H43" s="164" t="str">
        <f t="shared" si="5"/>
        <v/>
      </c>
      <c r="I43" s="68" t="str">
        <f t="shared" si="6"/>
        <v/>
      </c>
      <c r="J43" s="9">
        <v>0</v>
      </c>
      <c r="K43" s="9"/>
      <c r="L43" s="9"/>
      <c r="M43" s="177" t="str">
        <f t="shared" si="7"/>
        <v/>
      </c>
      <c r="N43" s="14"/>
      <c r="P43" s="37"/>
      <c r="R43" s="79"/>
      <c r="S43" s="79"/>
      <c r="W43" s="79">
        <f>H9</f>
        <v>30</v>
      </c>
      <c r="X43" s="79">
        <f>I9</f>
        <v>30</v>
      </c>
      <c r="Y43" s="19">
        <f t="shared" si="8"/>
        <v>0</v>
      </c>
    </row>
    <row r="44" spans="1:25" s="37" customFormat="1" ht="22.15" customHeight="1" x14ac:dyDescent="0.2">
      <c r="A44" s="49"/>
      <c r="B44" s="33">
        <v>31</v>
      </c>
      <c r="C44" s="58"/>
      <c r="D44" s="34"/>
      <c r="E44" s="35">
        <v>46388</v>
      </c>
      <c r="F44" s="327" t="str">
        <f t="shared" si="4"/>
        <v/>
      </c>
      <c r="G44" s="326" t="str">
        <f>IFERROR(VLOOKUP(F44,A100:B110,2,1),"")</f>
        <v/>
      </c>
      <c r="H44" s="134" t="str">
        <f t="shared" si="5"/>
        <v/>
      </c>
      <c r="I44" s="67" t="str">
        <f t="shared" si="6"/>
        <v/>
      </c>
      <c r="J44" s="50">
        <v>0</v>
      </c>
      <c r="K44" s="50"/>
      <c r="L44" s="50"/>
      <c r="M44" s="319" t="str">
        <f t="shared" si="7"/>
        <v/>
      </c>
      <c r="N44" s="14"/>
      <c r="R44" s="80"/>
      <c r="S44" s="79"/>
      <c r="T44" s="51"/>
      <c r="U44" s="51"/>
      <c r="V44" s="51"/>
      <c r="W44" s="80">
        <f>H9</f>
        <v>30</v>
      </c>
      <c r="X44" s="79">
        <f>I9</f>
        <v>30</v>
      </c>
      <c r="Y44" s="19">
        <f t="shared" si="8"/>
        <v>0</v>
      </c>
    </row>
    <row r="45" spans="1:25" ht="22.15" customHeight="1" x14ac:dyDescent="0.2">
      <c r="A45" s="30"/>
      <c r="B45" s="26">
        <v>32</v>
      </c>
      <c r="C45" s="59"/>
      <c r="D45" s="36"/>
      <c r="E45" s="100">
        <v>46388</v>
      </c>
      <c r="F45" s="328" t="str">
        <f t="shared" si="4"/>
        <v/>
      </c>
      <c r="G45" s="325" t="str">
        <f>IFERROR(VLOOKUP(F45,A100:B110,2,1),"")</f>
        <v/>
      </c>
      <c r="H45" s="164" t="str">
        <f t="shared" si="5"/>
        <v/>
      </c>
      <c r="I45" s="68" t="str">
        <f t="shared" si="6"/>
        <v/>
      </c>
      <c r="J45" s="9">
        <v>0</v>
      </c>
      <c r="K45" s="9"/>
      <c r="L45" s="9"/>
      <c r="M45" s="177" t="str">
        <f t="shared" si="7"/>
        <v/>
      </c>
      <c r="N45" s="14"/>
      <c r="O45" s="37"/>
      <c r="P45" s="37"/>
      <c r="R45" s="79"/>
      <c r="S45" s="79"/>
      <c r="W45" s="79">
        <f>H9</f>
        <v>30</v>
      </c>
      <c r="X45" s="79">
        <f>I9</f>
        <v>30</v>
      </c>
      <c r="Y45" s="19">
        <f t="shared" si="8"/>
        <v>0</v>
      </c>
    </row>
    <row r="46" spans="1:25" ht="22.15" customHeight="1" x14ac:dyDescent="0.2">
      <c r="A46" s="30"/>
      <c r="B46" s="33">
        <v>33</v>
      </c>
      <c r="C46" s="58"/>
      <c r="D46" s="34"/>
      <c r="E46" s="35">
        <v>46388</v>
      </c>
      <c r="F46" s="327" t="str">
        <f t="shared" si="4"/>
        <v/>
      </c>
      <c r="G46" s="326" t="str">
        <f>IFERROR(VLOOKUP(F46,A100:B110,2,1),"")</f>
        <v/>
      </c>
      <c r="H46" s="134" t="str">
        <f t="shared" si="5"/>
        <v/>
      </c>
      <c r="I46" s="67" t="str">
        <f t="shared" si="6"/>
        <v/>
      </c>
      <c r="J46" s="50">
        <v>0</v>
      </c>
      <c r="K46" s="50"/>
      <c r="L46" s="50"/>
      <c r="M46" s="176" t="str">
        <f t="shared" si="7"/>
        <v/>
      </c>
      <c r="N46" s="14"/>
      <c r="R46" s="79"/>
      <c r="S46" s="79"/>
      <c r="W46" s="79">
        <f>H9</f>
        <v>30</v>
      </c>
      <c r="X46" s="79">
        <f>I9</f>
        <v>30</v>
      </c>
      <c r="Y46" s="19">
        <f t="shared" si="8"/>
        <v>0</v>
      </c>
    </row>
    <row r="47" spans="1:25" ht="22.15" customHeight="1" x14ac:dyDescent="0.2">
      <c r="A47" s="30"/>
      <c r="B47" s="26">
        <v>34</v>
      </c>
      <c r="C47" s="59"/>
      <c r="D47" s="36"/>
      <c r="E47" s="100">
        <v>46388</v>
      </c>
      <c r="F47" s="328" t="str">
        <f t="shared" si="4"/>
        <v/>
      </c>
      <c r="G47" s="325" t="str">
        <f>IFERROR(VLOOKUP(F47,A100:B110,2,1),"")</f>
        <v/>
      </c>
      <c r="H47" s="164" t="str">
        <f t="shared" si="5"/>
        <v/>
      </c>
      <c r="I47" s="68" t="str">
        <f t="shared" si="6"/>
        <v/>
      </c>
      <c r="J47" s="9">
        <v>0</v>
      </c>
      <c r="K47" s="9"/>
      <c r="L47" s="9"/>
      <c r="M47" s="177" t="str">
        <f t="shared" si="7"/>
        <v/>
      </c>
      <c r="N47" s="14"/>
      <c r="R47" s="79"/>
      <c r="S47" s="79"/>
      <c r="W47" s="79">
        <f>H9</f>
        <v>30</v>
      </c>
      <c r="X47" s="79">
        <f>I9</f>
        <v>30</v>
      </c>
      <c r="Y47" s="19">
        <f t="shared" si="8"/>
        <v>0</v>
      </c>
    </row>
    <row r="48" spans="1:25" s="37" customFormat="1" ht="22.15" customHeight="1" x14ac:dyDescent="0.2">
      <c r="A48" s="49"/>
      <c r="B48" s="33">
        <v>35</v>
      </c>
      <c r="C48" s="58"/>
      <c r="D48" s="34"/>
      <c r="E48" s="35">
        <v>46388</v>
      </c>
      <c r="F48" s="327" t="str">
        <f t="shared" si="4"/>
        <v/>
      </c>
      <c r="G48" s="326" t="str">
        <f>IFERROR(VLOOKUP(F48,A100:B110,2,1),"")</f>
        <v/>
      </c>
      <c r="H48" s="134" t="str">
        <f t="shared" si="5"/>
        <v/>
      </c>
      <c r="I48" s="67" t="str">
        <f t="shared" si="6"/>
        <v/>
      </c>
      <c r="J48" s="50">
        <v>0</v>
      </c>
      <c r="K48" s="8"/>
      <c r="L48" s="50"/>
      <c r="M48" s="317" t="str">
        <f t="shared" si="7"/>
        <v/>
      </c>
      <c r="N48" s="14"/>
      <c r="O48" s="19"/>
      <c r="R48" s="80"/>
      <c r="S48" s="79"/>
      <c r="T48" s="51"/>
      <c r="U48" s="51"/>
      <c r="V48" s="51"/>
      <c r="W48" s="80">
        <f>H9</f>
        <v>30</v>
      </c>
      <c r="X48" s="79">
        <f>I9</f>
        <v>30</v>
      </c>
      <c r="Y48" s="19">
        <f t="shared" si="8"/>
        <v>0</v>
      </c>
    </row>
    <row r="49" spans="1:25" ht="22.15" customHeight="1" thickBot="1" x14ac:dyDescent="0.25">
      <c r="A49" s="30"/>
      <c r="B49" s="93">
        <v>36</v>
      </c>
      <c r="C49" s="99"/>
      <c r="D49" s="36"/>
      <c r="E49" s="100">
        <v>46388</v>
      </c>
      <c r="F49" s="328" t="str">
        <f t="shared" si="4"/>
        <v/>
      </c>
      <c r="G49" s="325" t="str">
        <f>IFERROR(VLOOKUP(F49,A100:B110,2,1),"")</f>
        <v/>
      </c>
      <c r="H49" s="164" t="str">
        <f t="shared" si="5"/>
        <v/>
      </c>
      <c r="I49" s="68" t="str">
        <f t="shared" si="6"/>
        <v/>
      </c>
      <c r="J49" s="101">
        <v>0</v>
      </c>
      <c r="K49" s="101"/>
      <c r="L49" s="101"/>
      <c r="M49" s="316" t="str">
        <f t="shared" si="7"/>
        <v/>
      </c>
      <c r="N49" s="14"/>
      <c r="R49" s="79"/>
      <c r="S49" s="79"/>
      <c r="W49" s="79">
        <f>H9</f>
        <v>30</v>
      </c>
      <c r="X49" s="79">
        <f>I9</f>
        <v>30</v>
      </c>
      <c r="Y49" s="19">
        <f t="shared" si="8"/>
        <v>0</v>
      </c>
    </row>
    <row r="50" spans="1:25" ht="24" customHeight="1" thickBot="1" x14ac:dyDescent="0.25">
      <c r="A50" s="18"/>
      <c r="B50" s="203"/>
      <c r="C50" s="203"/>
      <c r="D50" s="204" t="s">
        <v>72</v>
      </c>
      <c r="E50" s="204"/>
      <c r="F50" s="204"/>
      <c r="G50" s="204"/>
      <c r="H50" s="78">
        <f t="shared" ref="H50:I50" si="9">SUM(H14:H49)</f>
        <v>0</v>
      </c>
      <c r="I50" s="78">
        <f t="shared" si="9"/>
        <v>0</v>
      </c>
      <c r="J50" s="27">
        <f>SUM(J14:J49)</f>
        <v>0</v>
      </c>
      <c r="K50" s="27">
        <f>SUM(K14:K49)</f>
        <v>0</v>
      </c>
      <c r="L50" s="27">
        <f t="shared" ref="L50" si="10">SUM(L14:L49)</f>
        <v>0</v>
      </c>
      <c r="M50" s="115">
        <f>SUM(M14:M49)</f>
        <v>0</v>
      </c>
      <c r="N50" s="10"/>
      <c r="O50" s="240" t="s">
        <v>78</v>
      </c>
    </row>
    <row r="51" spans="1:25" ht="21.6" customHeight="1" thickBot="1" x14ac:dyDescent="0.25">
      <c r="A51" s="30"/>
      <c r="B51" s="234" t="s">
        <v>71</v>
      </c>
      <c r="C51" s="236"/>
      <c r="D51" s="234" t="s">
        <v>12</v>
      </c>
      <c r="E51" s="235"/>
      <c r="F51" s="236"/>
      <c r="G51" s="171">
        <f>DUPLAS!P51</f>
        <v>0</v>
      </c>
      <c r="H51" s="171" t="s">
        <v>14</v>
      </c>
      <c r="I51" s="251">
        <f>M50</f>
        <v>0</v>
      </c>
      <c r="J51" s="251"/>
      <c r="K51" s="246" t="s">
        <v>69</v>
      </c>
      <c r="L51" s="246"/>
      <c r="M51" s="153">
        <f>G51+I51</f>
        <v>0</v>
      </c>
      <c r="N51" s="21"/>
      <c r="O51" s="241"/>
    </row>
    <row r="52" spans="1:25" ht="21.6" customHeight="1" thickBot="1" x14ac:dyDescent="0.25">
      <c r="A52" s="30"/>
      <c r="B52" s="69"/>
      <c r="C52" s="61" t="s">
        <v>0</v>
      </c>
      <c r="D52" s="196"/>
      <c r="E52" s="196"/>
      <c r="F52" s="196"/>
      <c r="G52" s="237" t="s">
        <v>51</v>
      </c>
      <c r="H52" s="238"/>
      <c r="I52" s="238"/>
      <c r="J52" s="238"/>
      <c r="K52" s="238"/>
      <c r="L52" s="238"/>
      <c r="M52" s="239"/>
      <c r="N52" s="21"/>
      <c r="O52" s="242"/>
    </row>
    <row r="53" spans="1:25" ht="18.600000000000001" customHeight="1" x14ac:dyDescent="0.2">
      <c r="A53" s="30"/>
      <c r="B53" s="40"/>
      <c r="C53" s="60"/>
      <c r="D53" s="196"/>
      <c r="E53" s="196"/>
      <c r="F53" s="196"/>
      <c r="G53" s="252"/>
      <c r="H53" s="253"/>
      <c r="I53" s="253"/>
      <c r="J53" s="253"/>
      <c r="K53" s="253"/>
      <c r="L53" s="253"/>
      <c r="M53" s="254"/>
      <c r="N53" s="21"/>
    </row>
    <row r="54" spans="1:25" ht="13.15" customHeight="1" x14ac:dyDescent="0.2">
      <c r="A54" s="30"/>
      <c r="B54" s="40">
        <v>1</v>
      </c>
      <c r="C54" s="113"/>
      <c r="D54" s="196"/>
      <c r="E54" s="196"/>
      <c r="F54" s="196"/>
      <c r="G54" s="255"/>
      <c r="H54" s="256"/>
      <c r="I54" s="256"/>
      <c r="J54" s="256"/>
      <c r="K54" s="256"/>
      <c r="L54" s="256"/>
      <c r="M54" s="257"/>
      <c r="N54" s="21"/>
      <c r="X54" s="37"/>
    </row>
    <row r="55" spans="1:25" ht="18.600000000000001" customHeight="1" x14ac:dyDescent="0.2">
      <c r="A55" s="30"/>
      <c r="B55" s="40"/>
      <c r="C55" s="62"/>
      <c r="D55" s="196"/>
      <c r="E55" s="196"/>
      <c r="F55" s="196"/>
      <c r="G55" s="255"/>
      <c r="H55" s="256"/>
      <c r="I55" s="256"/>
      <c r="J55" s="256"/>
      <c r="K55" s="256"/>
      <c r="L55" s="256"/>
      <c r="M55" s="257"/>
      <c r="N55" s="21"/>
    </row>
    <row r="56" spans="1:25" ht="18.600000000000001" customHeight="1" thickBot="1" x14ac:dyDescent="0.25">
      <c r="A56" s="30"/>
      <c r="B56" s="40">
        <v>2</v>
      </c>
      <c r="C56" s="113"/>
      <c r="D56" s="196"/>
      <c r="E56" s="196"/>
      <c r="F56" s="196"/>
      <c r="G56" s="258"/>
      <c r="H56" s="259"/>
      <c r="I56" s="259"/>
      <c r="J56" s="259"/>
      <c r="K56" s="259"/>
      <c r="L56" s="259"/>
      <c r="M56" s="260"/>
      <c r="N56" s="21"/>
    </row>
    <row r="57" spans="1:25" ht="19.5" thickBot="1" x14ac:dyDescent="0.25">
      <c r="A57" s="30"/>
      <c r="B57" s="40"/>
      <c r="C57" s="63" t="s">
        <v>65</v>
      </c>
      <c r="D57" s="196"/>
      <c r="E57" s="196"/>
      <c r="F57" s="196"/>
      <c r="G57" s="208" t="s">
        <v>48</v>
      </c>
      <c r="H57" s="208"/>
      <c r="I57" s="208"/>
      <c r="J57" s="208"/>
      <c r="K57" s="208"/>
      <c r="L57" s="98">
        <f>J50</f>
        <v>0</v>
      </c>
      <c r="M57" s="102" t="s">
        <v>53</v>
      </c>
      <c r="N57" s="10"/>
    </row>
    <row r="58" spans="1:25" ht="18" customHeight="1" thickBot="1" x14ac:dyDescent="0.25">
      <c r="A58" s="30"/>
      <c r="B58" s="40">
        <v>1</v>
      </c>
      <c r="C58" s="113"/>
      <c r="D58" s="196"/>
      <c r="E58" s="196"/>
      <c r="F58" s="196"/>
      <c r="G58" s="208" t="s">
        <v>49</v>
      </c>
      <c r="H58" s="208"/>
      <c r="I58" s="208"/>
      <c r="J58" s="208"/>
      <c r="K58" s="208"/>
      <c r="L58" s="98">
        <f>SUM(K50:L50)/2</f>
        <v>0</v>
      </c>
      <c r="M58" s="126" t="s">
        <v>52</v>
      </c>
      <c r="N58" s="10"/>
    </row>
    <row r="59" spans="1:25" ht="18" customHeight="1" x14ac:dyDescent="0.2">
      <c r="A59" s="30"/>
      <c r="B59" s="40"/>
      <c r="C59" s="62"/>
      <c r="D59" s="196"/>
      <c r="E59" s="196"/>
      <c r="F59" s="196"/>
      <c r="G59" s="151"/>
      <c r="H59" s="94"/>
      <c r="I59" s="94"/>
      <c r="J59" s="97"/>
      <c r="K59" s="94"/>
      <c r="L59" s="94"/>
      <c r="M59" s="116"/>
      <c r="N59" s="10"/>
    </row>
    <row r="60" spans="1:25" ht="13.15" customHeight="1" thickBot="1" x14ac:dyDescent="0.25">
      <c r="A60" s="30"/>
      <c r="B60" s="40">
        <v>2</v>
      </c>
      <c r="C60" s="114"/>
      <c r="D60" s="196"/>
      <c r="E60" s="196"/>
      <c r="F60" s="196"/>
      <c r="G60" s="247" t="s">
        <v>68</v>
      </c>
      <c r="H60" s="248"/>
      <c r="I60" s="249">
        <f ca="1">TODAY()</f>
        <v>46059</v>
      </c>
      <c r="J60" s="249"/>
      <c r="K60" s="249"/>
      <c r="L60" s="249"/>
      <c r="M60" s="250"/>
      <c r="N60" s="10"/>
    </row>
    <row r="61" spans="1:25" ht="13.5" thickBot="1" x14ac:dyDescent="0.25">
      <c r="A61" s="30"/>
      <c r="B61" s="199"/>
      <c r="C61" s="200"/>
      <c r="D61" s="196"/>
      <c r="E61" s="196"/>
      <c r="F61" s="196"/>
      <c r="G61" s="261" t="s">
        <v>70</v>
      </c>
      <c r="H61" s="261"/>
      <c r="I61" s="261"/>
      <c r="J61" s="261"/>
      <c r="K61" s="261"/>
      <c r="L61" s="261"/>
      <c r="M61" s="262"/>
      <c r="N61" s="10"/>
    </row>
    <row r="62" spans="1:25" ht="16.5" thickBot="1" x14ac:dyDescent="0.25">
      <c r="A62" s="30"/>
      <c r="B62" s="201"/>
      <c r="C62" s="202"/>
      <c r="D62" s="197"/>
      <c r="E62" s="197"/>
      <c r="F62" s="197"/>
      <c r="G62" s="205" t="s">
        <v>81</v>
      </c>
      <c r="H62" s="206"/>
      <c r="I62" s="206"/>
      <c r="J62" s="206"/>
      <c r="K62" s="206"/>
      <c r="L62" s="206"/>
      <c r="M62" s="207"/>
      <c r="N62" s="10"/>
    </row>
    <row r="63" spans="1:25" ht="13.15" customHeight="1" thickBot="1" x14ac:dyDescent="0.25">
      <c r="B63" s="30"/>
      <c r="C63" s="64"/>
      <c r="D63" s="30"/>
      <c r="E63" s="30"/>
      <c r="F63" s="30"/>
      <c r="G63" s="30"/>
      <c r="H63" s="30"/>
      <c r="I63" s="243" t="s">
        <v>64</v>
      </c>
      <c r="J63" s="244"/>
      <c r="K63" s="244"/>
      <c r="L63" s="244"/>
      <c r="M63" s="245"/>
    </row>
    <row r="64" spans="1:25" x14ac:dyDescent="0.2">
      <c r="B64" s="30"/>
      <c r="C64" s="64"/>
      <c r="D64" s="52"/>
      <c r="E64" s="52"/>
      <c r="F64" s="52"/>
      <c r="G64" s="53"/>
      <c r="H64" s="54"/>
      <c r="I64" s="54"/>
      <c r="J64" s="55"/>
      <c r="K64" s="55"/>
      <c r="L64" s="55"/>
      <c r="M64" s="30"/>
    </row>
    <row r="65" spans="3:13" x14ac:dyDescent="0.2">
      <c r="K65" s="55"/>
      <c r="L65" s="55"/>
      <c r="M65" s="30"/>
    </row>
    <row r="66" spans="3:13" x14ac:dyDescent="0.2">
      <c r="K66" s="55"/>
      <c r="L66" s="55"/>
      <c r="M66" s="30"/>
    </row>
    <row r="67" spans="3:13" x14ac:dyDescent="0.2">
      <c r="K67" s="55"/>
      <c r="L67" s="55"/>
      <c r="M67" s="30"/>
    </row>
    <row r="68" spans="3:13" x14ac:dyDescent="0.2">
      <c r="K68" s="55"/>
      <c r="L68" s="55"/>
      <c r="M68" s="30"/>
    </row>
    <row r="69" spans="3:13" x14ac:dyDescent="0.2">
      <c r="K69" s="55"/>
      <c r="L69" s="55"/>
      <c r="M69" s="30"/>
    </row>
    <row r="71" spans="3:13" x14ac:dyDescent="0.2">
      <c r="C71" s="66"/>
    </row>
    <row r="96" hidden="1" x14ac:dyDescent="0.2"/>
    <row r="97" spans="1:7" hidden="1" x14ac:dyDescent="0.2">
      <c r="D97" s="47">
        <v>123</v>
      </c>
      <c r="E97" s="57"/>
      <c r="F97" s="57" t="s">
        <v>5</v>
      </c>
      <c r="G97" s="75">
        <v>123</v>
      </c>
    </row>
    <row r="98" spans="1:7" hidden="1" x14ac:dyDescent="0.2">
      <c r="F98" s="44" t="s">
        <v>44</v>
      </c>
    </row>
    <row r="99" spans="1:7" hidden="1" x14ac:dyDescent="0.2">
      <c r="A99" s="156" t="s">
        <v>43</v>
      </c>
      <c r="B99" s="156"/>
      <c r="C99" s="159"/>
    </row>
    <row r="100" spans="1:7" hidden="1" x14ac:dyDescent="0.2">
      <c r="A100" s="155">
        <v>0</v>
      </c>
      <c r="B100" s="157" t="s">
        <v>50</v>
      </c>
      <c r="C100" s="157"/>
    </row>
    <row r="101" spans="1:7" hidden="1" x14ac:dyDescent="0.2">
      <c r="A101" s="155">
        <v>1</v>
      </c>
      <c r="B101" s="157" t="s">
        <v>19</v>
      </c>
      <c r="C101" s="157"/>
    </row>
    <row r="102" spans="1:7" hidden="1" x14ac:dyDescent="0.2">
      <c r="A102" s="155">
        <v>11</v>
      </c>
      <c r="B102" s="157" t="s">
        <v>36</v>
      </c>
      <c r="C102" s="157"/>
    </row>
    <row r="103" spans="1:7" hidden="1" x14ac:dyDescent="0.2">
      <c r="A103" s="155">
        <v>13</v>
      </c>
      <c r="B103" s="157" t="s">
        <v>23</v>
      </c>
      <c r="C103" s="157"/>
    </row>
    <row r="104" spans="1:7" hidden="1" x14ac:dyDescent="0.2">
      <c r="A104" s="155">
        <v>15</v>
      </c>
      <c r="B104" s="157" t="s">
        <v>24</v>
      </c>
      <c r="C104" s="157"/>
    </row>
    <row r="105" spans="1:7" hidden="1" x14ac:dyDescent="0.2">
      <c r="A105" s="155">
        <v>17</v>
      </c>
      <c r="B105" s="157" t="s">
        <v>25</v>
      </c>
      <c r="C105" s="157"/>
    </row>
    <row r="106" spans="1:7" hidden="1" x14ac:dyDescent="0.2">
      <c r="A106" s="155">
        <v>19</v>
      </c>
      <c r="B106" s="157" t="s">
        <v>20</v>
      </c>
      <c r="C106" s="158"/>
    </row>
    <row r="107" spans="1:7" hidden="1" x14ac:dyDescent="0.2">
      <c r="A107" s="155">
        <v>23</v>
      </c>
      <c r="B107" s="157" t="s">
        <v>21</v>
      </c>
      <c r="C107" s="157"/>
    </row>
    <row r="108" spans="1:7" hidden="1" x14ac:dyDescent="0.2">
      <c r="A108" s="155">
        <v>43</v>
      </c>
      <c r="B108" s="157" t="s">
        <v>28</v>
      </c>
      <c r="C108" s="157"/>
    </row>
    <row r="109" spans="1:7" hidden="1" x14ac:dyDescent="0.2">
      <c r="A109" s="155">
        <v>50</v>
      </c>
      <c r="B109" s="157" t="s">
        <v>29</v>
      </c>
      <c r="C109" s="157"/>
    </row>
    <row r="110" spans="1:7" hidden="1" x14ac:dyDescent="0.2">
      <c r="A110" s="155">
        <v>124</v>
      </c>
      <c r="B110" s="157" t="s">
        <v>33</v>
      </c>
      <c r="C110" s="157"/>
    </row>
    <row r="111" spans="1:7" hidden="1" x14ac:dyDescent="0.2">
      <c r="A111" s="76"/>
      <c r="B111" s="77"/>
    </row>
  </sheetData>
  <sheetProtection algorithmName="SHA-512" hashValue="lopAQj9RJFT/dACME7XgDq/DUQSmn2mOLoex2Y/pbbtkZ/kOlLGJg53eQAKe9OOEUk+1CQVRdvyS0Y1tOHl0Zg==" saltValue="QRy3l92IiPpmBL/XHTp4bg==" spinCount="100000" sheet="1" objects="1" scenarios="1"/>
  <mergeCells count="44">
    <mergeCell ref="D51:F51"/>
    <mergeCell ref="G52:M52"/>
    <mergeCell ref="O50:O52"/>
    <mergeCell ref="B51:C51"/>
    <mergeCell ref="I63:M63"/>
    <mergeCell ref="K51:L51"/>
    <mergeCell ref="G57:K57"/>
    <mergeCell ref="G60:H60"/>
    <mergeCell ref="I60:M60"/>
    <mergeCell ref="I51:J51"/>
    <mergeCell ref="G53:M56"/>
    <mergeCell ref="G61:M61"/>
    <mergeCell ref="B10:C10"/>
    <mergeCell ref="P23:P33"/>
    <mergeCell ref="O15:P15"/>
    <mergeCell ref="P16:P21"/>
    <mergeCell ref="O16:O21"/>
    <mergeCell ref="O10:O11"/>
    <mergeCell ref="O12:O13"/>
    <mergeCell ref="B7:G7"/>
    <mergeCell ref="F8:F9"/>
    <mergeCell ref="G8:G9"/>
    <mergeCell ref="B6:F6"/>
    <mergeCell ref="H6:M6"/>
    <mergeCell ref="M7:M9"/>
    <mergeCell ref="B8:C9"/>
    <mergeCell ref="D8:D9"/>
    <mergeCell ref="J8:J9"/>
    <mergeCell ref="O1:O5"/>
    <mergeCell ref="D52:F62"/>
    <mergeCell ref="B13:C13"/>
    <mergeCell ref="B61:C62"/>
    <mergeCell ref="B50:C50"/>
    <mergeCell ref="D50:G50"/>
    <mergeCell ref="G62:M62"/>
    <mergeCell ref="G58:K58"/>
    <mergeCell ref="B11:C11"/>
    <mergeCell ref="B12:C12"/>
    <mergeCell ref="H7:L7"/>
    <mergeCell ref="K8:K9"/>
    <mergeCell ref="B1:M2"/>
    <mergeCell ref="L8:L9"/>
    <mergeCell ref="B5:M5"/>
    <mergeCell ref="B3:M4"/>
  </mergeCells>
  <phoneticPr fontId="21" type="noConversion"/>
  <conditionalFormatting sqref="G51">
    <cfRule type="cellIs" dxfId="8" priority="2" operator="equal">
      <formula>60</formula>
    </cfRule>
  </conditionalFormatting>
  <conditionalFormatting sqref="H1:H51 H58:H59 H62:H1048576">
    <cfRule type="cellIs" dxfId="7" priority="16" operator="equal">
      <formula>60</formula>
    </cfRule>
  </conditionalFormatting>
  <conditionalFormatting sqref="J1:J50">
    <cfRule type="cellIs" dxfId="6" priority="15" operator="equal">
      <formula>1</formula>
    </cfRule>
  </conditionalFormatting>
  <conditionalFormatting sqref="J18">
    <cfRule type="expression" dxfId="5" priority="6">
      <formula>IF($J$18=1,"VERMELHO")</formula>
    </cfRule>
    <cfRule type="cellIs" dxfId="4" priority="12" operator="equal">
      <formula>1</formula>
    </cfRule>
  </conditionalFormatting>
  <conditionalFormatting sqref="G10:G49">
    <cfRule type="expression" dxfId="3" priority="1">
      <formula>$J10=1</formula>
    </cfRule>
  </conditionalFormatting>
  <pageMargins left="0.23622047244094491" right="0.23622047244094491" top="0.39370078740157483" bottom="0.39370078740157483" header="0.39370078740157483" footer="0.39370078740157483"/>
  <pageSetup paperSize="9" scale="58" orientation="portrait" r:id="rId1"/>
  <ignoredErrors>
    <ignoredError sqref="M5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>
    <tabColor rgb="FFFFC000"/>
    <pageSetUpPr fitToPage="1"/>
  </sheetPr>
  <dimension ref="A1:AA112"/>
  <sheetViews>
    <sheetView zoomScaleNormal="100" workbookViewId="0">
      <selection activeCell="G14" sqref="G14"/>
    </sheetView>
  </sheetViews>
  <sheetFormatPr defaultColWidth="9.140625" defaultRowHeight="18.75" x14ac:dyDescent="0.2"/>
  <cols>
    <col min="1" max="1" width="1.85546875" style="19" customWidth="1"/>
    <col min="2" max="2" width="3.7109375" style="19" customWidth="1"/>
    <col min="3" max="3" width="56.85546875" style="19" customWidth="1"/>
    <col min="4" max="4" width="17" style="44" customWidth="1"/>
    <col min="5" max="5" width="14.7109375" style="44" hidden="1" customWidth="1"/>
    <col min="6" max="6" width="11.7109375" style="44" customWidth="1"/>
    <col min="7" max="7" width="14.7109375" style="45" customWidth="1"/>
    <col min="8" max="8" width="13.5703125" style="24" customWidth="1"/>
    <col min="9" max="9" width="15" style="103" bestFit="1" customWidth="1"/>
    <col min="10" max="10" width="4.7109375" style="88" customWidth="1"/>
    <col min="11" max="15" width="4.7109375" style="38" customWidth="1"/>
    <col min="16" max="16" width="19.28515625" style="24" customWidth="1"/>
    <col min="17" max="17" width="1.85546875" style="20" customWidth="1"/>
    <col min="18" max="18" width="16.42578125" style="19" customWidth="1"/>
    <col min="19" max="19" width="45.28515625" style="19" customWidth="1"/>
    <col min="20" max="22" width="3.140625" style="19" customWidth="1"/>
    <col min="23" max="23" width="10.28515625" style="79" hidden="1" customWidth="1"/>
    <col min="24" max="24" width="11" style="79" hidden="1" customWidth="1"/>
    <col min="25" max="25" width="0" style="19" hidden="1" customWidth="1"/>
    <col min="26" max="16384" width="9.140625" style="19"/>
  </cols>
  <sheetData>
    <row r="1" spans="1:25" ht="15.6" customHeight="1" thickBot="1" x14ac:dyDescent="0.25">
      <c r="A1" s="18"/>
      <c r="B1" s="272" t="s">
        <v>57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2"/>
      <c r="R1" s="71"/>
    </row>
    <row r="2" spans="1:25" ht="15.6" customHeight="1" thickBot="1" x14ac:dyDescent="0.25">
      <c r="A2" s="18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2"/>
      <c r="R2" s="265" t="s">
        <v>79</v>
      </c>
    </row>
    <row r="3" spans="1:25" ht="15.6" customHeight="1" thickBot="1" x14ac:dyDescent="0.25">
      <c r="A3" s="18"/>
      <c r="B3" s="214" t="s">
        <v>84</v>
      </c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2"/>
      <c r="R3" s="266"/>
    </row>
    <row r="4" spans="1:25" ht="18" customHeight="1" thickBot="1" x14ac:dyDescent="0.25">
      <c r="A4" s="18"/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2"/>
      <c r="R4" s="266"/>
    </row>
    <row r="5" spans="1:25" ht="22.9" customHeight="1" thickBot="1" x14ac:dyDescent="0.25">
      <c r="A5" s="29"/>
      <c r="B5" s="213" t="s">
        <v>82</v>
      </c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2"/>
      <c r="R5" s="267"/>
    </row>
    <row r="6" spans="1:25" ht="19.5" thickBot="1" x14ac:dyDescent="0.25">
      <c r="A6" s="29"/>
      <c r="B6" s="282" t="s">
        <v>54</v>
      </c>
      <c r="C6" s="283"/>
      <c r="D6" s="283"/>
      <c r="E6" s="284"/>
      <c r="F6" s="173" t="s">
        <v>76</v>
      </c>
      <c r="G6" s="271" t="s">
        <v>77</v>
      </c>
      <c r="H6" s="271"/>
      <c r="I6" s="271"/>
      <c r="J6" s="271"/>
      <c r="K6" s="271"/>
      <c r="L6" s="271"/>
      <c r="M6" s="271"/>
      <c r="N6" s="271"/>
      <c r="O6" s="271"/>
      <c r="P6" s="271"/>
      <c r="Q6" s="22"/>
      <c r="R6" s="30"/>
      <c r="S6" s="49"/>
    </row>
    <row r="7" spans="1:25" ht="22.9" customHeight="1" thickBot="1" x14ac:dyDescent="0.25">
      <c r="A7" s="18"/>
      <c r="B7" s="215" t="s">
        <v>56</v>
      </c>
      <c r="C7" s="215"/>
      <c r="D7" s="215"/>
      <c r="E7" s="215"/>
      <c r="F7" s="215"/>
      <c r="G7" s="215"/>
      <c r="H7" s="297" t="s">
        <v>8</v>
      </c>
      <c r="I7" s="297"/>
      <c r="J7" s="297"/>
      <c r="K7" s="297"/>
      <c r="L7" s="297"/>
      <c r="M7" s="297"/>
      <c r="N7" s="297"/>
      <c r="O7" s="297"/>
      <c r="P7" s="291" t="s">
        <v>6</v>
      </c>
      <c r="Q7" s="22"/>
      <c r="R7" s="81" t="s">
        <v>40</v>
      </c>
      <c r="S7" s="263" t="s">
        <v>32</v>
      </c>
    </row>
    <row r="8" spans="1:25" s="13" customFormat="1" ht="25.15" customHeight="1" thickBot="1" x14ac:dyDescent="0.25">
      <c r="A8" s="17"/>
      <c r="B8" s="275" t="s">
        <v>9</v>
      </c>
      <c r="C8" s="276"/>
      <c r="D8" s="216" t="s">
        <v>7</v>
      </c>
      <c r="E8" s="172" t="s">
        <v>3</v>
      </c>
      <c r="F8" s="216" t="s">
        <v>2</v>
      </c>
      <c r="G8" s="217" t="s">
        <v>11</v>
      </c>
      <c r="H8" s="174" t="s">
        <v>1</v>
      </c>
      <c r="I8" s="174" t="s">
        <v>15</v>
      </c>
      <c r="J8" s="224" t="s">
        <v>42</v>
      </c>
      <c r="K8" s="210" t="s">
        <v>1</v>
      </c>
      <c r="L8" s="314" t="s">
        <v>16</v>
      </c>
      <c r="M8" s="298" t="s">
        <v>17</v>
      </c>
      <c r="N8" s="298" t="s">
        <v>58</v>
      </c>
      <c r="O8" s="298" t="s">
        <v>59</v>
      </c>
      <c r="P8" s="291"/>
      <c r="Q8" s="22"/>
      <c r="R8" s="82" t="s">
        <v>41</v>
      </c>
      <c r="S8" s="264"/>
      <c r="W8" s="84"/>
      <c r="X8" s="84"/>
    </row>
    <row r="9" spans="1:25" ht="25.15" customHeight="1" thickTop="1" thickBot="1" x14ac:dyDescent="0.25">
      <c r="A9" s="18"/>
      <c r="B9" s="277"/>
      <c r="C9" s="278"/>
      <c r="D9" s="273"/>
      <c r="E9" s="160" t="s">
        <v>4</v>
      </c>
      <c r="F9" s="273"/>
      <c r="G9" s="274"/>
      <c r="H9" s="141">
        <v>20</v>
      </c>
      <c r="I9" s="141">
        <v>25</v>
      </c>
      <c r="J9" s="279"/>
      <c r="K9" s="313"/>
      <c r="L9" s="315"/>
      <c r="M9" s="224"/>
      <c r="N9" s="224"/>
      <c r="O9" s="224"/>
      <c r="P9" s="292"/>
      <c r="Q9" s="22"/>
      <c r="R9" s="25"/>
      <c r="S9" s="31"/>
      <c r="W9" s="122" t="s">
        <v>1</v>
      </c>
      <c r="X9" s="122" t="s">
        <v>15</v>
      </c>
      <c r="Y9" s="125" t="s">
        <v>42</v>
      </c>
    </row>
    <row r="10" spans="1:25" ht="16.899999999999999" customHeight="1" thickTop="1" thickBot="1" x14ac:dyDescent="0.25">
      <c r="A10" s="18"/>
      <c r="B10" s="293" t="s">
        <v>60</v>
      </c>
      <c r="C10" s="293"/>
      <c r="D10" s="132">
        <v>42415</v>
      </c>
      <c r="E10" s="132">
        <v>46388</v>
      </c>
      <c r="F10" s="166">
        <f t="shared" ref="F10:F13" si="0">IF(OR(D10="",E10=""),"",IF(DATEDIF(D10,E10,"Y")&gt;=126,126,DATEDIF(D10,E10,"Y"))+Y10)</f>
        <v>10</v>
      </c>
      <c r="G10" s="129" t="str">
        <f>IFERROR(VLOOKUP(F10,A100:B110,2,1),"")</f>
        <v>SUB 11</v>
      </c>
      <c r="H10" s="131">
        <f>IF(K10=1,W14,"")</f>
        <v>20</v>
      </c>
      <c r="I10" s="131" t="str">
        <f t="shared" ref="I10:I13" si="1">IF(L10=1,X10,"")</f>
        <v/>
      </c>
      <c r="J10" s="168">
        <v>0</v>
      </c>
      <c r="K10" s="169">
        <v>1</v>
      </c>
      <c r="L10" s="169"/>
      <c r="M10" s="170">
        <v>1</v>
      </c>
      <c r="N10" s="170"/>
      <c r="O10" s="170"/>
      <c r="P10" s="131">
        <f>IF(SUM(H10:I10)=0,"",SUM(H10:I10))</f>
        <v>20</v>
      </c>
      <c r="Q10" s="22"/>
      <c r="R10" s="74" t="s">
        <v>38</v>
      </c>
      <c r="S10" s="32"/>
      <c r="W10" s="123">
        <f>H9</f>
        <v>20</v>
      </c>
      <c r="X10" s="123">
        <f>I9</f>
        <v>25</v>
      </c>
      <c r="Y10" s="124">
        <f t="shared" ref="Y10:Y13" si="2">IF(J10=0,0,IF(J10=1,2))</f>
        <v>0</v>
      </c>
    </row>
    <row r="11" spans="1:25" ht="16.899999999999999" customHeight="1" thickTop="1" thickBot="1" x14ac:dyDescent="0.25">
      <c r="A11" s="18"/>
      <c r="B11" s="293" t="s">
        <v>61</v>
      </c>
      <c r="C11" s="293"/>
      <c r="D11" s="132">
        <v>41732</v>
      </c>
      <c r="E11" s="132">
        <v>46388</v>
      </c>
      <c r="F11" s="166">
        <f t="shared" si="0"/>
        <v>12</v>
      </c>
      <c r="G11" s="129" t="str">
        <f>IFERROR(VLOOKUP(F11,A100:B110,2,1),"")</f>
        <v xml:space="preserve">SUB 13 </v>
      </c>
      <c r="H11" s="131">
        <f t="shared" ref="H11:H13" si="3">IF(K11=1,W15,"")</f>
        <v>20</v>
      </c>
      <c r="I11" s="131" t="str">
        <f t="shared" si="1"/>
        <v/>
      </c>
      <c r="J11" s="168">
        <v>0</v>
      </c>
      <c r="K11" s="169">
        <v>1</v>
      </c>
      <c r="L11" s="169"/>
      <c r="M11" s="170">
        <v>1</v>
      </c>
      <c r="N11" s="170"/>
      <c r="O11" s="170"/>
      <c r="P11" s="131">
        <f t="shared" ref="P11:P49" si="4">IF(SUM(H11:I11)=0,"",SUM(H11:I11))</f>
        <v>20</v>
      </c>
      <c r="Q11" s="22"/>
      <c r="R11" s="74" t="s">
        <v>31</v>
      </c>
      <c r="S11" s="32"/>
      <c r="W11" s="123">
        <f>H9</f>
        <v>20</v>
      </c>
      <c r="X11" s="123">
        <f>I9</f>
        <v>25</v>
      </c>
      <c r="Y11" s="124">
        <f t="shared" si="2"/>
        <v>0</v>
      </c>
    </row>
    <row r="12" spans="1:25" ht="16.899999999999999" customHeight="1" thickTop="1" thickBot="1" x14ac:dyDescent="0.25">
      <c r="A12" s="18"/>
      <c r="B12" s="293" t="s">
        <v>63</v>
      </c>
      <c r="C12" s="293"/>
      <c r="D12" s="132">
        <v>40981</v>
      </c>
      <c r="E12" s="132">
        <v>46388</v>
      </c>
      <c r="F12" s="166">
        <f t="shared" si="0"/>
        <v>14</v>
      </c>
      <c r="G12" s="129" t="str">
        <f>IFERROR(VLOOKUP(F12,A100:B110,2,1),"")</f>
        <v>SUB 15</v>
      </c>
      <c r="H12" s="131">
        <f t="shared" si="3"/>
        <v>20</v>
      </c>
      <c r="I12" s="131" t="str">
        <f t="shared" si="1"/>
        <v/>
      </c>
      <c r="J12" s="168">
        <v>0</v>
      </c>
      <c r="K12" s="169">
        <v>1</v>
      </c>
      <c r="L12" s="169"/>
      <c r="M12" s="170"/>
      <c r="N12" s="170"/>
      <c r="O12" s="170">
        <v>1</v>
      </c>
      <c r="P12" s="131">
        <f t="shared" si="4"/>
        <v>20</v>
      </c>
      <c r="Q12" s="22"/>
      <c r="R12" s="70"/>
      <c r="S12" s="32"/>
      <c r="W12" s="123">
        <f>H9</f>
        <v>20</v>
      </c>
      <c r="X12" s="123">
        <f>I9</f>
        <v>25</v>
      </c>
      <c r="Y12" s="124">
        <f t="shared" si="2"/>
        <v>0</v>
      </c>
    </row>
    <row r="13" spans="1:25" ht="16.899999999999999" customHeight="1" thickTop="1" thickBot="1" x14ac:dyDescent="0.25">
      <c r="A13" s="18"/>
      <c r="B13" s="293" t="s">
        <v>62</v>
      </c>
      <c r="C13" s="293"/>
      <c r="D13" s="132">
        <v>221</v>
      </c>
      <c r="E13" s="132">
        <v>46388</v>
      </c>
      <c r="F13" s="166">
        <f t="shared" si="0"/>
        <v>126</v>
      </c>
      <c r="G13" s="129" t="str">
        <f>IFERROR(VLOOKUP(F13,A100:B110,2,1),"")</f>
        <v>PRINCIPAL</v>
      </c>
      <c r="H13" s="131" t="str">
        <f t="shared" si="3"/>
        <v/>
      </c>
      <c r="I13" s="131">
        <f t="shared" si="1"/>
        <v>25</v>
      </c>
      <c r="J13" s="168">
        <v>0</v>
      </c>
      <c r="K13" s="169"/>
      <c r="L13" s="169">
        <v>1</v>
      </c>
      <c r="M13" s="170"/>
      <c r="N13" s="170"/>
      <c r="O13" s="170">
        <v>1</v>
      </c>
      <c r="P13" s="131">
        <f t="shared" si="4"/>
        <v>25</v>
      </c>
      <c r="Q13" s="22"/>
      <c r="R13" s="85"/>
      <c r="S13" s="86"/>
      <c r="W13" s="123">
        <f>H9</f>
        <v>20</v>
      </c>
      <c r="X13" s="123">
        <f>I9</f>
        <v>25</v>
      </c>
      <c r="Y13" s="124">
        <f t="shared" si="2"/>
        <v>0</v>
      </c>
    </row>
    <row r="14" spans="1:25" ht="20.100000000000001" customHeight="1" x14ac:dyDescent="0.2">
      <c r="A14" s="18"/>
      <c r="B14" s="117">
        <v>1</v>
      </c>
      <c r="C14" s="180" t="s">
        <v>80</v>
      </c>
      <c r="D14" s="181"/>
      <c r="E14" s="182">
        <v>46388</v>
      </c>
      <c r="F14" s="329" t="str">
        <f>IF(OR(D14="",E14=""),"",IF(DATEDIF(D14,E14,"Y")&gt;=126,126,DATEDIF(D14,E14,"Y"))+Y14)</f>
        <v/>
      </c>
      <c r="G14" s="183" t="str">
        <f>IFERROR(VLOOKUP(F14,A100:B110,2,1),"")</f>
        <v/>
      </c>
      <c r="H14" s="184" t="str">
        <f>IF(K14=1,W14,"")</f>
        <v/>
      </c>
      <c r="I14" s="184" t="str">
        <f t="shared" ref="I14:I49" si="5">IF(L14=1,X14,"")</f>
        <v/>
      </c>
      <c r="J14" s="136">
        <v>0</v>
      </c>
      <c r="K14" s="185"/>
      <c r="L14" s="136"/>
      <c r="M14" s="136"/>
      <c r="N14" s="136"/>
      <c r="O14" s="136"/>
      <c r="P14" s="333" t="str">
        <f t="shared" si="4"/>
        <v/>
      </c>
      <c r="Q14" s="22"/>
      <c r="R14" s="285" t="s">
        <v>10</v>
      </c>
      <c r="S14" s="226" t="s">
        <v>22</v>
      </c>
      <c r="W14" s="79">
        <f>H9</f>
        <v>20</v>
      </c>
      <c r="X14" s="79">
        <f>I9</f>
        <v>25</v>
      </c>
      <c r="Y14" s="19">
        <f t="shared" ref="Y14:Y49" si="6">IF(J14=0,0,IF(J14=1,2))</f>
        <v>0</v>
      </c>
    </row>
    <row r="15" spans="1:25" ht="20.100000000000001" customHeight="1" x14ac:dyDescent="0.2">
      <c r="A15" s="18"/>
      <c r="B15" s="33">
        <v>1</v>
      </c>
      <c r="C15" s="186"/>
      <c r="D15" s="34"/>
      <c r="E15" s="35">
        <v>46388</v>
      </c>
      <c r="F15" s="330" t="str">
        <f t="shared" ref="F15:F49" si="7">IF(OR(D15="",E15=""),"",IF(DATEDIF(D15,E15,"Y")&gt;=126,126,DATEDIF(D15,E15,"Y"))+Y15)</f>
        <v/>
      </c>
      <c r="G15" s="105" t="str">
        <f t="shared" ref="G15" si="8">IFERROR(VLOOKUP(F15,A100:B110,2,1),"")</f>
        <v/>
      </c>
      <c r="H15" s="109" t="str">
        <f t="shared" ref="H15:H49" si="9">IF(K15=1,W15,"")</f>
        <v/>
      </c>
      <c r="I15" s="109" t="str">
        <f t="shared" si="5"/>
        <v/>
      </c>
      <c r="J15" s="50">
        <v>0</v>
      </c>
      <c r="K15" s="8"/>
      <c r="L15" s="8"/>
      <c r="M15" s="8"/>
      <c r="N15" s="8"/>
      <c r="O15" s="8"/>
      <c r="P15" s="334" t="str">
        <f t="shared" si="4"/>
        <v/>
      </c>
      <c r="Q15" s="16"/>
      <c r="R15" s="286"/>
      <c r="S15" s="227"/>
      <c r="W15" s="79">
        <f>H9</f>
        <v>20</v>
      </c>
      <c r="X15" s="79">
        <f>I9</f>
        <v>25</v>
      </c>
      <c r="Y15" s="19">
        <f t="shared" si="6"/>
        <v>0</v>
      </c>
    </row>
    <row r="16" spans="1:25" ht="19.899999999999999" customHeight="1" x14ac:dyDescent="0.2">
      <c r="A16" s="18"/>
      <c r="B16" s="26">
        <v>2</v>
      </c>
      <c r="C16" s="187"/>
      <c r="D16" s="36"/>
      <c r="E16" s="100">
        <v>46388</v>
      </c>
      <c r="F16" s="331" t="str">
        <f t="shared" si="7"/>
        <v/>
      </c>
      <c r="G16" s="106" t="str">
        <f>IFERROR(VLOOKUP(F16,A100:B110,2,1),"")</f>
        <v/>
      </c>
      <c r="H16" s="108" t="str">
        <f t="shared" si="9"/>
        <v/>
      </c>
      <c r="I16" s="108" t="str">
        <f t="shared" si="5"/>
        <v/>
      </c>
      <c r="J16" s="9">
        <v>0</v>
      </c>
      <c r="K16" s="9"/>
      <c r="L16" s="9"/>
      <c r="M16" s="9"/>
      <c r="N16" s="9"/>
      <c r="O16" s="9"/>
      <c r="P16" s="335" t="str">
        <f t="shared" si="4"/>
        <v/>
      </c>
      <c r="Q16" s="16"/>
      <c r="R16" s="286"/>
      <c r="S16" s="227"/>
      <c r="W16" s="79">
        <f>H9</f>
        <v>20</v>
      </c>
      <c r="X16" s="79">
        <f>I9</f>
        <v>25</v>
      </c>
      <c r="Y16" s="19">
        <f t="shared" si="6"/>
        <v>0</v>
      </c>
    </row>
    <row r="17" spans="1:27" ht="19.899999999999999" customHeight="1" x14ac:dyDescent="0.2">
      <c r="A17" s="18"/>
      <c r="B17" s="26">
        <v>2</v>
      </c>
      <c r="C17" s="187"/>
      <c r="D17" s="36"/>
      <c r="E17" s="100">
        <v>46388</v>
      </c>
      <c r="F17" s="331" t="str">
        <f t="shared" si="7"/>
        <v/>
      </c>
      <c r="G17" s="106" t="str">
        <f>IFERROR(VLOOKUP(F17,A100:B110,2,1),"")</f>
        <v/>
      </c>
      <c r="H17" s="108" t="str">
        <f t="shared" si="9"/>
        <v/>
      </c>
      <c r="I17" s="108" t="str">
        <f t="shared" si="5"/>
        <v/>
      </c>
      <c r="J17" s="9">
        <v>0</v>
      </c>
      <c r="K17" s="9"/>
      <c r="L17" s="9"/>
      <c r="M17" s="9"/>
      <c r="N17" s="9"/>
      <c r="O17" s="9"/>
      <c r="P17" s="335" t="str">
        <f t="shared" si="4"/>
        <v/>
      </c>
      <c r="Q17" s="16"/>
      <c r="R17" s="286"/>
      <c r="S17" s="227"/>
      <c r="W17" s="79">
        <f>H9</f>
        <v>20</v>
      </c>
      <c r="X17" s="79">
        <f>I9</f>
        <v>25</v>
      </c>
      <c r="Y17" s="19">
        <f t="shared" si="6"/>
        <v>0</v>
      </c>
    </row>
    <row r="18" spans="1:27" ht="19.899999999999999" customHeight="1" x14ac:dyDescent="0.2">
      <c r="A18" s="18"/>
      <c r="B18" s="33">
        <v>3</v>
      </c>
      <c r="C18" s="186"/>
      <c r="D18" s="34"/>
      <c r="E18" s="35">
        <v>46388</v>
      </c>
      <c r="F18" s="330" t="str">
        <f t="shared" si="7"/>
        <v/>
      </c>
      <c r="G18" s="105" t="str">
        <f>IFERROR(VLOOKUP(F18,A100:B110,2,1),"")</f>
        <v/>
      </c>
      <c r="H18" s="109" t="str">
        <f t="shared" si="9"/>
        <v/>
      </c>
      <c r="I18" s="109" t="str">
        <f t="shared" si="5"/>
        <v/>
      </c>
      <c r="J18" s="50">
        <v>0</v>
      </c>
      <c r="K18" s="8"/>
      <c r="L18" s="8"/>
      <c r="M18" s="8"/>
      <c r="N18" s="8"/>
      <c r="O18" s="8"/>
      <c r="P18" s="334" t="str">
        <f t="shared" si="4"/>
        <v/>
      </c>
      <c r="Q18" s="16"/>
      <c r="R18" s="286"/>
      <c r="S18" s="227"/>
      <c r="W18" s="79">
        <f>H9</f>
        <v>20</v>
      </c>
      <c r="X18" s="79">
        <f>I9</f>
        <v>25</v>
      </c>
      <c r="Y18" s="19">
        <f t="shared" si="6"/>
        <v>0</v>
      </c>
    </row>
    <row r="19" spans="1:27" ht="19.899999999999999" customHeight="1" x14ac:dyDescent="0.2">
      <c r="A19" s="18"/>
      <c r="B19" s="33">
        <v>3</v>
      </c>
      <c r="C19" s="186"/>
      <c r="D19" s="34"/>
      <c r="E19" s="35">
        <v>46388</v>
      </c>
      <c r="F19" s="330" t="str">
        <f t="shared" si="7"/>
        <v/>
      </c>
      <c r="G19" s="105" t="str">
        <f>IFERROR(VLOOKUP(F19,A100:B110,2,1),"")</f>
        <v/>
      </c>
      <c r="H19" s="109" t="str">
        <f t="shared" si="9"/>
        <v/>
      </c>
      <c r="I19" s="109" t="str">
        <f t="shared" si="5"/>
        <v/>
      </c>
      <c r="J19" s="50">
        <v>0</v>
      </c>
      <c r="K19" s="8"/>
      <c r="L19" s="8"/>
      <c r="M19" s="8"/>
      <c r="N19" s="50"/>
      <c r="O19" s="8"/>
      <c r="P19" s="334" t="str">
        <f t="shared" si="4"/>
        <v/>
      </c>
      <c r="Q19" s="16"/>
      <c r="R19" s="286"/>
      <c r="S19" s="227"/>
      <c r="W19" s="79">
        <f>H9</f>
        <v>20</v>
      </c>
      <c r="X19" s="79">
        <f>I9</f>
        <v>25</v>
      </c>
      <c r="Y19" s="19">
        <f t="shared" si="6"/>
        <v>0</v>
      </c>
    </row>
    <row r="20" spans="1:27" ht="19.899999999999999" customHeight="1" thickBot="1" x14ac:dyDescent="0.25">
      <c r="A20" s="18"/>
      <c r="B20" s="26">
        <v>4</v>
      </c>
      <c r="C20" s="187"/>
      <c r="D20" s="36"/>
      <c r="E20" s="100">
        <v>46388</v>
      </c>
      <c r="F20" s="331" t="str">
        <f t="shared" si="7"/>
        <v/>
      </c>
      <c r="G20" s="106" t="str">
        <f>IFERROR(VLOOKUP(F20,A100:B110,2,1),"")</f>
        <v/>
      </c>
      <c r="H20" s="108" t="str">
        <f t="shared" si="9"/>
        <v/>
      </c>
      <c r="I20" s="108" t="str">
        <f t="shared" si="5"/>
        <v/>
      </c>
      <c r="J20" s="9">
        <v>0</v>
      </c>
      <c r="K20" s="9"/>
      <c r="L20" s="9"/>
      <c r="M20" s="9"/>
      <c r="N20" s="9"/>
      <c r="O20" s="9"/>
      <c r="P20" s="335" t="str">
        <f t="shared" si="4"/>
        <v/>
      </c>
      <c r="Q20" s="16"/>
      <c r="R20" s="287"/>
      <c r="S20" s="228"/>
      <c r="W20" s="79">
        <f>H9</f>
        <v>20</v>
      </c>
      <c r="X20" s="79">
        <f>I9</f>
        <v>25</v>
      </c>
      <c r="Y20" s="19">
        <f t="shared" si="6"/>
        <v>0</v>
      </c>
      <c r="Z20" s="37"/>
    </row>
    <row r="21" spans="1:27" ht="19.899999999999999" customHeight="1" thickBot="1" x14ac:dyDescent="0.25">
      <c r="A21" s="18"/>
      <c r="B21" s="26">
        <v>4</v>
      </c>
      <c r="C21" s="187"/>
      <c r="D21" s="36"/>
      <c r="E21" s="100">
        <v>46388</v>
      </c>
      <c r="F21" s="331" t="str">
        <f t="shared" si="7"/>
        <v/>
      </c>
      <c r="G21" s="106" t="str">
        <f>IFERROR(VLOOKUP(F21,A100:B110,2,1),"")</f>
        <v/>
      </c>
      <c r="H21" s="108" t="str">
        <f t="shared" si="9"/>
        <v/>
      </c>
      <c r="I21" s="108" t="str">
        <f t="shared" si="5"/>
        <v/>
      </c>
      <c r="J21" s="9">
        <v>0</v>
      </c>
      <c r="K21" s="9"/>
      <c r="L21" s="9"/>
      <c r="M21" s="9"/>
      <c r="N21" s="9"/>
      <c r="O21" s="9"/>
      <c r="P21" s="335" t="str">
        <f t="shared" si="4"/>
        <v/>
      </c>
      <c r="Q21" s="16"/>
      <c r="W21" s="79">
        <f>H9</f>
        <v>20</v>
      </c>
      <c r="X21" s="79">
        <f>I9</f>
        <v>25</v>
      </c>
      <c r="Y21" s="19">
        <f t="shared" si="6"/>
        <v>0</v>
      </c>
      <c r="AA21" s="37"/>
    </row>
    <row r="22" spans="1:27" ht="19.899999999999999" customHeight="1" x14ac:dyDescent="0.2">
      <c r="A22" s="18"/>
      <c r="B22" s="33">
        <v>5</v>
      </c>
      <c r="C22" s="186"/>
      <c r="D22" s="34"/>
      <c r="E22" s="35">
        <v>46388</v>
      </c>
      <c r="F22" s="330" t="str">
        <f t="shared" si="7"/>
        <v/>
      </c>
      <c r="G22" s="105" t="str">
        <f>IFERROR(VLOOKUP(F22,A100:B110,2,1),"")</f>
        <v/>
      </c>
      <c r="H22" s="109" t="str">
        <f t="shared" si="9"/>
        <v/>
      </c>
      <c r="I22" s="109" t="str">
        <f t="shared" si="5"/>
        <v/>
      </c>
      <c r="J22" s="50">
        <v>0</v>
      </c>
      <c r="K22" s="8"/>
      <c r="L22" s="8"/>
      <c r="M22" s="8"/>
      <c r="N22" s="8"/>
      <c r="O22" s="8"/>
      <c r="P22" s="334" t="str">
        <f t="shared" si="4"/>
        <v/>
      </c>
      <c r="Q22" s="16"/>
      <c r="R22" s="110"/>
      <c r="S22" s="226" t="s">
        <v>39</v>
      </c>
      <c r="W22" s="79">
        <f>H9</f>
        <v>20</v>
      </c>
      <c r="X22" s="79">
        <f>I9</f>
        <v>25</v>
      </c>
      <c r="Y22" s="19">
        <f t="shared" si="6"/>
        <v>0</v>
      </c>
    </row>
    <row r="23" spans="1:27" ht="19.899999999999999" customHeight="1" x14ac:dyDescent="0.2">
      <c r="A23" s="18"/>
      <c r="B23" s="33">
        <v>5</v>
      </c>
      <c r="C23" s="186"/>
      <c r="D23" s="34"/>
      <c r="E23" s="35">
        <v>46388</v>
      </c>
      <c r="F23" s="330" t="str">
        <f t="shared" si="7"/>
        <v/>
      </c>
      <c r="G23" s="105" t="str">
        <f>IFERROR(VLOOKUP(F23,A100:B110,2,1),"")</f>
        <v/>
      </c>
      <c r="H23" s="109" t="str">
        <f t="shared" si="9"/>
        <v/>
      </c>
      <c r="I23" s="109" t="str">
        <f t="shared" si="5"/>
        <v/>
      </c>
      <c r="J23" s="50">
        <v>0</v>
      </c>
      <c r="K23" s="8"/>
      <c r="L23" s="8"/>
      <c r="M23" s="8"/>
      <c r="N23" s="8"/>
      <c r="O23" s="8"/>
      <c r="P23" s="334" t="str">
        <f t="shared" si="4"/>
        <v/>
      </c>
      <c r="Q23" s="95"/>
      <c r="R23" s="110"/>
      <c r="S23" s="227"/>
      <c r="W23" s="79">
        <f>H9</f>
        <v>20</v>
      </c>
      <c r="X23" s="79">
        <f>I9</f>
        <v>25</v>
      </c>
      <c r="Y23" s="19">
        <f t="shared" si="6"/>
        <v>0</v>
      </c>
      <c r="AA23" s="37"/>
    </row>
    <row r="24" spans="1:27" ht="19.899999999999999" customHeight="1" x14ac:dyDescent="0.2">
      <c r="A24" s="18"/>
      <c r="B24" s="26">
        <v>6</v>
      </c>
      <c r="C24" s="187"/>
      <c r="D24" s="36"/>
      <c r="E24" s="100">
        <v>46388</v>
      </c>
      <c r="F24" s="331" t="str">
        <f t="shared" si="7"/>
        <v/>
      </c>
      <c r="G24" s="106" t="str">
        <f>IFERROR(VLOOKUP(F24,A100:B110,2,1),"")</f>
        <v/>
      </c>
      <c r="H24" s="108" t="str">
        <f t="shared" si="9"/>
        <v/>
      </c>
      <c r="I24" s="108" t="str">
        <f t="shared" si="5"/>
        <v/>
      </c>
      <c r="J24" s="9">
        <v>0</v>
      </c>
      <c r="K24" s="9"/>
      <c r="L24" s="9"/>
      <c r="M24" s="9"/>
      <c r="N24" s="9"/>
      <c r="O24" s="9"/>
      <c r="P24" s="335" t="str">
        <f t="shared" si="4"/>
        <v/>
      </c>
      <c r="Q24" s="16"/>
      <c r="S24" s="227"/>
      <c r="W24" s="79">
        <f>H9</f>
        <v>20</v>
      </c>
      <c r="X24" s="79">
        <f>I9</f>
        <v>25</v>
      </c>
      <c r="Y24" s="19">
        <f t="shared" si="6"/>
        <v>0</v>
      </c>
      <c r="AA24" s="37"/>
    </row>
    <row r="25" spans="1:27" ht="19.899999999999999" customHeight="1" x14ac:dyDescent="0.2">
      <c r="A25" s="18"/>
      <c r="B25" s="26">
        <v>6</v>
      </c>
      <c r="C25" s="187"/>
      <c r="D25" s="36"/>
      <c r="E25" s="100">
        <v>46388</v>
      </c>
      <c r="F25" s="331" t="str">
        <f t="shared" si="7"/>
        <v/>
      </c>
      <c r="G25" s="106" t="str">
        <f>IFERROR(VLOOKUP(F25,A100:B110,2,1),"")</f>
        <v/>
      </c>
      <c r="H25" s="108" t="str">
        <f t="shared" si="9"/>
        <v/>
      </c>
      <c r="I25" s="108" t="str">
        <f t="shared" si="5"/>
        <v/>
      </c>
      <c r="J25" s="9">
        <v>0</v>
      </c>
      <c r="K25" s="9"/>
      <c r="L25" s="9"/>
      <c r="M25" s="9"/>
      <c r="N25" s="9"/>
      <c r="O25" s="9"/>
      <c r="P25" s="335" t="str">
        <f t="shared" si="4"/>
        <v/>
      </c>
      <c r="Q25" s="16"/>
      <c r="S25" s="227"/>
      <c r="W25" s="79">
        <f>H9</f>
        <v>20</v>
      </c>
      <c r="X25" s="79">
        <f>I9</f>
        <v>25</v>
      </c>
      <c r="Y25" s="19">
        <f t="shared" si="6"/>
        <v>0</v>
      </c>
    </row>
    <row r="26" spans="1:27" ht="19.899999999999999" customHeight="1" x14ac:dyDescent="0.2">
      <c r="A26" s="18"/>
      <c r="B26" s="33">
        <v>7</v>
      </c>
      <c r="C26" s="186"/>
      <c r="D26" s="34"/>
      <c r="E26" s="35">
        <v>46388</v>
      </c>
      <c r="F26" s="330" t="str">
        <f t="shared" si="7"/>
        <v/>
      </c>
      <c r="G26" s="105" t="str">
        <f>IFERROR(VLOOKUP(F26,A100:B110,2,1),"")</f>
        <v/>
      </c>
      <c r="H26" s="109" t="str">
        <f t="shared" si="9"/>
        <v/>
      </c>
      <c r="I26" s="109" t="str">
        <f t="shared" si="5"/>
        <v/>
      </c>
      <c r="J26" s="50">
        <v>0</v>
      </c>
      <c r="K26" s="8"/>
      <c r="L26" s="8"/>
      <c r="M26" s="8"/>
      <c r="N26" s="8"/>
      <c r="O26" s="8"/>
      <c r="P26" s="334" t="str">
        <f t="shared" si="4"/>
        <v/>
      </c>
      <c r="Q26" s="16"/>
      <c r="S26" s="227"/>
      <c r="W26" s="79">
        <f>H9</f>
        <v>20</v>
      </c>
      <c r="X26" s="79">
        <f>I9</f>
        <v>25</v>
      </c>
      <c r="Y26" s="19">
        <f t="shared" si="6"/>
        <v>0</v>
      </c>
    </row>
    <row r="27" spans="1:27" ht="19.899999999999999" customHeight="1" x14ac:dyDescent="0.2">
      <c r="A27" s="18"/>
      <c r="B27" s="33">
        <v>7</v>
      </c>
      <c r="C27" s="186"/>
      <c r="D27" s="34"/>
      <c r="E27" s="35">
        <v>46388</v>
      </c>
      <c r="F27" s="330" t="str">
        <f t="shared" si="7"/>
        <v/>
      </c>
      <c r="G27" s="105" t="str">
        <f>IFERROR(VLOOKUP(F27,A100:B110,2,1),"")</f>
        <v/>
      </c>
      <c r="H27" s="109" t="str">
        <f t="shared" si="9"/>
        <v/>
      </c>
      <c r="I27" s="109" t="str">
        <f t="shared" si="5"/>
        <v/>
      </c>
      <c r="J27" s="50">
        <v>0</v>
      </c>
      <c r="K27" s="8"/>
      <c r="L27" s="8"/>
      <c r="M27" s="8"/>
      <c r="N27" s="8"/>
      <c r="O27" s="8"/>
      <c r="P27" s="334" t="str">
        <f t="shared" si="4"/>
        <v/>
      </c>
      <c r="Q27" s="16"/>
      <c r="R27" s="37"/>
      <c r="S27" s="227"/>
      <c r="W27" s="79">
        <f>H9</f>
        <v>20</v>
      </c>
      <c r="X27" s="79">
        <f>I9</f>
        <v>25</v>
      </c>
      <c r="Y27" s="19">
        <f t="shared" si="6"/>
        <v>0</v>
      </c>
    </row>
    <row r="28" spans="1:27" ht="19.899999999999999" customHeight="1" x14ac:dyDescent="0.2">
      <c r="A28" s="18"/>
      <c r="B28" s="26">
        <v>8</v>
      </c>
      <c r="C28" s="187"/>
      <c r="D28" s="36"/>
      <c r="E28" s="100">
        <v>46388</v>
      </c>
      <c r="F28" s="331" t="str">
        <f t="shared" si="7"/>
        <v/>
      </c>
      <c r="G28" s="106" t="str">
        <f>IFERROR(VLOOKUP(F28,A101:B111,2,1),"")</f>
        <v/>
      </c>
      <c r="H28" s="108" t="str">
        <f t="shared" si="9"/>
        <v/>
      </c>
      <c r="I28" s="108" t="str">
        <f t="shared" si="5"/>
        <v/>
      </c>
      <c r="J28" s="9">
        <v>0</v>
      </c>
      <c r="K28" s="9"/>
      <c r="L28" s="9"/>
      <c r="M28" s="9"/>
      <c r="N28" s="9"/>
      <c r="O28" s="9"/>
      <c r="P28" s="335" t="str">
        <f t="shared" si="4"/>
        <v/>
      </c>
      <c r="Q28" s="16"/>
      <c r="R28" s="37"/>
      <c r="S28" s="227"/>
      <c r="W28" s="79">
        <f>H9</f>
        <v>20</v>
      </c>
      <c r="X28" s="79">
        <f>I9</f>
        <v>25</v>
      </c>
      <c r="Y28" s="19">
        <f t="shared" si="6"/>
        <v>0</v>
      </c>
    </row>
    <row r="29" spans="1:27" ht="19.899999999999999" customHeight="1" x14ac:dyDescent="0.2">
      <c r="A29" s="18"/>
      <c r="B29" s="26">
        <v>8</v>
      </c>
      <c r="C29" s="187"/>
      <c r="D29" s="36"/>
      <c r="E29" s="100">
        <v>46388</v>
      </c>
      <c r="F29" s="331" t="str">
        <f t="shared" si="7"/>
        <v/>
      </c>
      <c r="G29" s="106" t="str">
        <f>IFERROR(VLOOKUP(F29,A100:B110,2,1),"")</f>
        <v/>
      </c>
      <c r="H29" s="108" t="str">
        <f t="shared" si="9"/>
        <v/>
      </c>
      <c r="I29" s="108" t="str">
        <f t="shared" si="5"/>
        <v/>
      </c>
      <c r="J29" s="9">
        <v>0</v>
      </c>
      <c r="K29" s="9"/>
      <c r="L29" s="9"/>
      <c r="M29" s="9"/>
      <c r="N29" s="9"/>
      <c r="O29" s="9"/>
      <c r="P29" s="335" t="str">
        <f t="shared" si="4"/>
        <v/>
      </c>
      <c r="Q29" s="16"/>
      <c r="S29" s="227"/>
      <c r="W29" s="79">
        <f>H9</f>
        <v>20</v>
      </c>
      <c r="X29" s="79">
        <f>I9</f>
        <v>25</v>
      </c>
      <c r="Y29" s="19">
        <f t="shared" si="6"/>
        <v>0</v>
      </c>
      <c r="Z29" s="37"/>
    </row>
    <row r="30" spans="1:27" ht="19.899999999999999" customHeight="1" x14ac:dyDescent="0.2">
      <c r="A30" s="18"/>
      <c r="B30" s="33">
        <v>9</v>
      </c>
      <c r="C30" s="186"/>
      <c r="D30" s="34"/>
      <c r="E30" s="35">
        <v>46388</v>
      </c>
      <c r="F30" s="330" t="str">
        <f t="shared" si="7"/>
        <v/>
      </c>
      <c r="G30" s="105" t="str">
        <f>IFERROR(VLOOKUP(F30,A100:B110,2,1),"")</f>
        <v/>
      </c>
      <c r="H30" s="109" t="str">
        <f t="shared" si="9"/>
        <v/>
      </c>
      <c r="I30" s="109" t="str">
        <f t="shared" si="5"/>
        <v/>
      </c>
      <c r="J30" s="50">
        <v>0</v>
      </c>
      <c r="K30" s="8"/>
      <c r="L30" s="8"/>
      <c r="M30" s="8"/>
      <c r="N30" s="8"/>
      <c r="O30" s="8"/>
      <c r="P30" s="334" t="str">
        <f t="shared" si="4"/>
        <v/>
      </c>
      <c r="Q30" s="16"/>
      <c r="S30" s="227"/>
      <c r="W30" s="79">
        <f>H9</f>
        <v>20</v>
      </c>
      <c r="X30" s="79">
        <f>I9</f>
        <v>25</v>
      </c>
      <c r="Y30" s="19">
        <f t="shared" si="6"/>
        <v>0</v>
      </c>
    </row>
    <row r="31" spans="1:27" ht="19.899999999999999" customHeight="1" x14ac:dyDescent="0.2">
      <c r="A31" s="18"/>
      <c r="B31" s="33">
        <v>9</v>
      </c>
      <c r="C31" s="186"/>
      <c r="D31" s="34"/>
      <c r="E31" s="35">
        <v>46388</v>
      </c>
      <c r="F31" s="330" t="str">
        <f t="shared" si="7"/>
        <v/>
      </c>
      <c r="G31" s="105" t="str">
        <f>IFERROR(VLOOKUP(F31,A100:B110,2,1),"")</f>
        <v/>
      </c>
      <c r="H31" s="109" t="str">
        <f t="shared" si="9"/>
        <v/>
      </c>
      <c r="I31" s="109" t="str">
        <f t="shared" si="5"/>
        <v/>
      </c>
      <c r="J31" s="50">
        <v>0</v>
      </c>
      <c r="K31" s="8"/>
      <c r="L31" s="8"/>
      <c r="M31" s="8"/>
      <c r="N31" s="8"/>
      <c r="O31" s="8"/>
      <c r="P31" s="334" t="str">
        <f t="shared" si="4"/>
        <v/>
      </c>
      <c r="Q31" s="16"/>
      <c r="R31" s="37"/>
      <c r="S31" s="227"/>
      <c r="W31" s="79">
        <f>H9</f>
        <v>20</v>
      </c>
      <c r="X31" s="79">
        <f>I9</f>
        <v>25</v>
      </c>
      <c r="Y31" s="19">
        <f t="shared" si="6"/>
        <v>0</v>
      </c>
    </row>
    <row r="32" spans="1:27" ht="19.899999999999999" customHeight="1" thickBot="1" x14ac:dyDescent="0.25">
      <c r="A32" s="18"/>
      <c r="B32" s="26">
        <v>10</v>
      </c>
      <c r="C32" s="187"/>
      <c r="D32" s="36"/>
      <c r="E32" s="100">
        <v>46388</v>
      </c>
      <c r="F32" s="331" t="str">
        <f t="shared" si="7"/>
        <v/>
      </c>
      <c r="G32" s="106" t="str">
        <f>IFERROR(VLOOKUP(F32,A100:B110,2,1),"")</f>
        <v/>
      </c>
      <c r="H32" s="108" t="str">
        <f t="shared" si="9"/>
        <v/>
      </c>
      <c r="I32" s="108" t="str">
        <f t="shared" si="5"/>
        <v/>
      </c>
      <c r="J32" s="9">
        <v>0</v>
      </c>
      <c r="K32" s="9"/>
      <c r="L32" s="9"/>
      <c r="M32" s="9"/>
      <c r="N32" s="9"/>
      <c r="O32" s="9"/>
      <c r="P32" s="335" t="str">
        <f t="shared" si="4"/>
        <v/>
      </c>
      <c r="Q32" s="16"/>
      <c r="S32" s="228"/>
      <c r="W32" s="79">
        <f>H9</f>
        <v>20</v>
      </c>
      <c r="X32" s="79">
        <f>I9</f>
        <v>25</v>
      </c>
      <c r="Y32" s="19">
        <f t="shared" si="6"/>
        <v>0</v>
      </c>
    </row>
    <row r="33" spans="1:25" ht="19.899999999999999" customHeight="1" x14ac:dyDescent="0.2">
      <c r="A33" s="18"/>
      <c r="B33" s="26">
        <v>10</v>
      </c>
      <c r="C33" s="187"/>
      <c r="D33" s="36"/>
      <c r="E33" s="100">
        <v>46388</v>
      </c>
      <c r="F33" s="331" t="str">
        <f t="shared" si="7"/>
        <v/>
      </c>
      <c r="G33" s="106" t="str">
        <f>IFERROR(VLOOKUP(F33,A100:B110,2,1),"")</f>
        <v/>
      </c>
      <c r="H33" s="108" t="str">
        <f t="shared" si="9"/>
        <v/>
      </c>
      <c r="I33" s="108" t="str">
        <f t="shared" si="5"/>
        <v/>
      </c>
      <c r="J33" s="9">
        <v>0</v>
      </c>
      <c r="K33" s="9"/>
      <c r="L33" s="9"/>
      <c r="M33" s="9"/>
      <c r="N33" s="9"/>
      <c r="O33" s="9"/>
      <c r="P33" s="335" t="str">
        <f t="shared" si="4"/>
        <v/>
      </c>
      <c r="Q33" s="16"/>
      <c r="W33" s="79">
        <f>H9</f>
        <v>20</v>
      </c>
      <c r="X33" s="79">
        <f>I9</f>
        <v>25</v>
      </c>
      <c r="Y33" s="19">
        <f t="shared" si="6"/>
        <v>0</v>
      </c>
    </row>
    <row r="34" spans="1:25" ht="19.899999999999999" customHeight="1" x14ac:dyDescent="0.2">
      <c r="A34" s="18"/>
      <c r="B34" s="33">
        <v>11</v>
      </c>
      <c r="C34" s="186"/>
      <c r="D34" s="34"/>
      <c r="E34" s="35">
        <v>46388</v>
      </c>
      <c r="F34" s="330" t="str">
        <f t="shared" si="7"/>
        <v/>
      </c>
      <c r="G34" s="105" t="str">
        <f>IFERROR(VLOOKUP(F34,A100:B110,2,1),"")</f>
        <v/>
      </c>
      <c r="H34" s="109" t="str">
        <f t="shared" si="9"/>
        <v/>
      </c>
      <c r="I34" s="109" t="str">
        <f t="shared" si="5"/>
        <v/>
      </c>
      <c r="J34" s="50">
        <v>0</v>
      </c>
      <c r="K34" s="8"/>
      <c r="L34" s="8"/>
      <c r="M34" s="8"/>
      <c r="N34" s="8"/>
      <c r="O34" s="8"/>
      <c r="P34" s="334" t="str">
        <f t="shared" si="4"/>
        <v/>
      </c>
      <c r="Q34" s="16"/>
      <c r="W34" s="79">
        <f>H9</f>
        <v>20</v>
      </c>
      <c r="X34" s="79">
        <f>I9</f>
        <v>25</v>
      </c>
      <c r="Y34" s="19">
        <f t="shared" si="6"/>
        <v>0</v>
      </c>
    </row>
    <row r="35" spans="1:25" ht="19.899999999999999" customHeight="1" x14ac:dyDescent="0.2">
      <c r="A35" s="18"/>
      <c r="B35" s="33">
        <v>11</v>
      </c>
      <c r="C35" s="186"/>
      <c r="D35" s="34"/>
      <c r="E35" s="35">
        <v>46388</v>
      </c>
      <c r="F35" s="330" t="str">
        <f t="shared" si="7"/>
        <v/>
      </c>
      <c r="G35" s="105" t="str">
        <f>IFERROR(VLOOKUP(F35,A100:B110,2,1),"")</f>
        <v/>
      </c>
      <c r="H35" s="109" t="str">
        <f t="shared" si="9"/>
        <v/>
      </c>
      <c r="I35" s="109" t="str">
        <f t="shared" si="5"/>
        <v/>
      </c>
      <c r="J35" s="50">
        <v>0</v>
      </c>
      <c r="K35" s="8"/>
      <c r="L35" s="8"/>
      <c r="M35" s="8"/>
      <c r="N35" s="8"/>
      <c r="O35" s="8"/>
      <c r="P35" s="334" t="str">
        <f t="shared" si="4"/>
        <v/>
      </c>
      <c r="Q35" s="16"/>
      <c r="R35" s="37"/>
      <c r="S35" s="37"/>
      <c r="W35" s="79">
        <f>H9</f>
        <v>20</v>
      </c>
      <c r="X35" s="79">
        <f>I9</f>
        <v>25</v>
      </c>
      <c r="Y35" s="19">
        <f t="shared" si="6"/>
        <v>0</v>
      </c>
    </row>
    <row r="36" spans="1:25" ht="19.899999999999999" customHeight="1" x14ac:dyDescent="0.2">
      <c r="A36" s="18"/>
      <c r="B36" s="26">
        <v>12</v>
      </c>
      <c r="C36" s="187"/>
      <c r="D36" s="36"/>
      <c r="E36" s="100">
        <v>46388</v>
      </c>
      <c r="F36" s="331" t="str">
        <f t="shared" si="7"/>
        <v/>
      </c>
      <c r="G36" s="106" t="str">
        <f>IFERROR(VLOOKUP(F36,A100:B110,2,1),"")</f>
        <v/>
      </c>
      <c r="H36" s="108" t="str">
        <f t="shared" si="9"/>
        <v/>
      </c>
      <c r="I36" s="108" t="str">
        <f t="shared" si="5"/>
        <v/>
      </c>
      <c r="J36" s="9">
        <v>0</v>
      </c>
      <c r="K36" s="9"/>
      <c r="L36" s="9"/>
      <c r="M36" s="9"/>
      <c r="N36" s="9"/>
      <c r="O36" s="9"/>
      <c r="P36" s="335" t="str">
        <f t="shared" si="4"/>
        <v/>
      </c>
      <c r="Q36" s="16"/>
      <c r="W36" s="79">
        <f>H9</f>
        <v>20</v>
      </c>
      <c r="X36" s="79">
        <f>I9</f>
        <v>25</v>
      </c>
      <c r="Y36" s="19">
        <f t="shared" si="6"/>
        <v>0</v>
      </c>
    </row>
    <row r="37" spans="1:25" ht="19.899999999999999" customHeight="1" x14ac:dyDescent="0.2">
      <c r="A37" s="18"/>
      <c r="B37" s="26">
        <v>12</v>
      </c>
      <c r="C37" s="187"/>
      <c r="D37" s="36"/>
      <c r="E37" s="100">
        <v>46388</v>
      </c>
      <c r="F37" s="331" t="str">
        <f t="shared" si="7"/>
        <v/>
      </c>
      <c r="G37" s="106" t="str">
        <f>IFERROR(VLOOKUP(F37,A100:B110,2,1),"")</f>
        <v/>
      </c>
      <c r="H37" s="108" t="str">
        <f t="shared" si="9"/>
        <v/>
      </c>
      <c r="I37" s="108" t="str">
        <f t="shared" si="5"/>
        <v/>
      </c>
      <c r="J37" s="9">
        <v>0</v>
      </c>
      <c r="K37" s="9"/>
      <c r="L37" s="9"/>
      <c r="M37" s="9"/>
      <c r="N37" s="9"/>
      <c r="O37" s="9"/>
      <c r="P37" s="335" t="str">
        <f t="shared" si="4"/>
        <v/>
      </c>
      <c r="Q37" s="16"/>
      <c r="W37" s="79">
        <f>H9</f>
        <v>20</v>
      </c>
      <c r="X37" s="79">
        <f>I9</f>
        <v>25</v>
      </c>
      <c r="Y37" s="19">
        <f t="shared" si="6"/>
        <v>0</v>
      </c>
    </row>
    <row r="38" spans="1:25" ht="19.899999999999999" customHeight="1" x14ac:dyDescent="0.2">
      <c r="A38" s="18"/>
      <c r="B38" s="33">
        <v>13</v>
      </c>
      <c r="C38" s="186"/>
      <c r="D38" s="34"/>
      <c r="E38" s="35">
        <v>46388</v>
      </c>
      <c r="F38" s="330" t="str">
        <f t="shared" si="7"/>
        <v/>
      </c>
      <c r="G38" s="105" t="str">
        <f>IFERROR(VLOOKUP(F38,A100:B110,2,1),"")</f>
        <v/>
      </c>
      <c r="H38" s="109" t="str">
        <f t="shared" si="9"/>
        <v/>
      </c>
      <c r="I38" s="109" t="str">
        <f t="shared" si="5"/>
        <v/>
      </c>
      <c r="J38" s="50">
        <v>0</v>
      </c>
      <c r="K38" s="8"/>
      <c r="L38" s="8"/>
      <c r="M38" s="8"/>
      <c r="N38" s="8"/>
      <c r="O38" s="8"/>
      <c r="P38" s="334" t="str">
        <f t="shared" si="4"/>
        <v/>
      </c>
      <c r="Q38" s="16"/>
      <c r="W38" s="79">
        <f>H9</f>
        <v>20</v>
      </c>
      <c r="X38" s="79">
        <f>I9</f>
        <v>25</v>
      </c>
      <c r="Y38" s="19">
        <f t="shared" si="6"/>
        <v>0</v>
      </c>
    </row>
    <row r="39" spans="1:25" ht="19.899999999999999" customHeight="1" x14ac:dyDescent="0.2">
      <c r="A39" s="18"/>
      <c r="B39" s="33">
        <v>13</v>
      </c>
      <c r="C39" s="186"/>
      <c r="D39" s="34"/>
      <c r="E39" s="35">
        <v>46388</v>
      </c>
      <c r="F39" s="330" t="str">
        <f t="shared" si="7"/>
        <v/>
      </c>
      <c r="G39" s="105" t="str">
        <f>IFERROR(VLOOKUP(F39,A100:B110,2,1),"")</f>
        <v/>
      </c>
      <c r="H39" s="109" t="str">
        <f t="shared" si="9"/>
        <v/>
      </c>
      <c r="I39" s="109" t="str">
        <f t="shared" si="5"/>
        <v/>
      </c>
      <c r="J39" s="50">
        <v>0</v>
      </c>
      <c r="K39" s="8"/>
      <c r="L39" s="8"/>
      <c r="M39" s="8"/>
      <c r="N39" s="50"/>
      <c r="O39" s="8"/>
      <c r="P39" s="334" t="str">
        <f t="shared" si="4"/>
        <v/>
      </c>
      <c r="Q39" s="16"/>
      <c r="R39" s="37"/>
      <c r="W39" s="79">
        <f>H9</f>
        <v>20</v>
      </c>
      <c r="X39" s="79">
        <f>I9</f>
        <v>25</v>
      </c>
      <c r="Y39" s="19">
        <f t="shared" si="6"/>
        <v>0</v>
      </c>
    </row>
    <row r="40" spans="1:25" ht="19.899999999999999" customHeight="1" x14ac:dyDescent="0.2">
      <c r="A40" s="18"/>
      <c r="B40" s="26">
        <v>14</v>
      </c>
      <c r="C40" s="187"/>
      <c r="D40" s="36"/>
      <c r="E40" s="100">
        <v>46388</v>
      </c>
      <c r="F40" s="331" t="str">
        <f t="shared" si="7"/>
        <v/>
      </c>
      <c r="G40" s="106" t="str">
        <f>IFERROR(VLOOKUP(F40,A100:B110,2,1),"")</f>
        <v/>
      </c>
      <c r="H40" s="108" t="str">
        <f t="shared" si="9"/>
        <v/>
      </c>
      <c r="I40" s="108" t="str">
        <f t="shared" si="5"/>
        <v/>
      </c>
      <c r="J40" s="9">
        <v>0</v>
      </c>
      <c r="K40" s="9"/>
      <c r="L40" s="9"/>
      <c r="M40" s="9"/>
      <c r="N40" s="9"/>
      <c r="O40" s="9"/>
      <c r="P40" s="335" t="str">
        <f t="shared" si="4"/>
        <v/>
      </c>
      <c r="Q40" s="16"/>
      <c r="W40" s="79">
        <f>H9</f>
        <v>20</v>
      </c>
      <c r="X40" s="79">
        <f>I9</f>
        <v>25</v>
      </c>
      <c r="Y40" s="19">
        <f t="shared" si="6"/>
        <v>0</v>
      </c>
    </row>
    <row r="41" spans="1:25" ht="19.899999999999999" customHeight="1" x14ac:dyDescent="0.2">
      <c r="A41" s="18"/>
      <c r="B41" s="26">
        <v>14</v>
      </c>
      <c r="C41" s="187"/>
      <c r="D41" s="36"/>
      <c r="E41" s="100">
        <v>46388</v>
      </c>
      <c r="F41" s="331" t="str">
        <f t="shared" si="7"/>
        <v/>
      </c>
      <c r="G41" s="106" t="str">
        <f>IFERROR(VLOOKUP(F41,A100:B110,2,1),"")</f>
        <v/>
      </c>
      <c r="H41" s="108" t="str">
        <f t="shared" si="9"/>
        <v/>
      </c>
      <c r="I41" s="108" t="str">
        <f t="shared" si="5"/>
        <v/>
      </c>
      <c r="J41" s="9">
        <v>0</v>
      </c>
      <c r="K41" s="9"/>
      <c r="L41" s="9"/>
      <c r="M41" s="9"/>
      <c r="N41" s="9"/>
      <c r="O41" s="9"/>
      <c r="P41" s="335" t="str">
        <f t="shared" si="4"/>
        <v/>
      </c>
      <c r="Q41" s="16"/>
      <c r="S41" s="37"/>
      <c r="W41" s="79">
        <f>H9</f>
        <v>20</v>
      </c>
      <c r="X41" s="79">
        <f>I9</f>
        <v>25</v>
      </c>
      <c r="Y41" s="19">
        <f t="shared" si="6"/>
        <v>0</v>
      </c>
    </row>
    <row r="42" spans="1:25" ht="19.899999999999999" customHeight="1" x14ac:dyDescent="0.2">
      <c r="A42" s="18"/>
      <c r="B42" s="33">
        <v>15</v>
      </c>
      <c r="C42" s="186"/>
      <c r="D42" s="34"/>
      <c r="E42" s="35">
        <v>46388</v>
      </c>
      <c r="F42" s="330" t="str">
        <f t="shared" si="7"/>
        <v/>
      </c>
      <c r="G42" s="105" t="str">
        <f>IFERROR(VLOOKUP(F42,A100:B110,2,1),"")</f>
        <v/>
      </c>
      <c r="H42" s="109" t="str">
        <f t="shared" si="9"/>
        <v/>
      </c>
      <c r="I42" s="109" t="str">
        <f t="shared" si="5"/>
        <v/>
      </c>
      <c r="J42" s="50">
        <v>0</v>
      </c>
      <c r="K42" s="8"/>
      <c r="L42" s="8"/>
      <c r="M42" s="8"/>
      <c r="N42" s="8"/>
      <c r="O42" s="8"/>
      <c r="P42" s="336" t="str">
        <f t="shared" si="4"/>
        <v/>
      </c>
      <c r="Q42" s="16"/>
      <c r="R42" s="37"/>
      <c r="S42" s="37"/>
      <c r="W42" s="79">
        <f>H9</f>
        <v>20</v>
      </c>
      <c r="X42" s="79">
        <f>I9</f>
        <v>25</v>
      </c>
      <c r="Y42" s="19">
        <f t="shared" si="6"/>
        <v>0</v>
      </c>
    </row>
    <row r="43" spans="1:25" ht="19.899999999999999" customHeight="1" x14ac:dyDescent="0.2">
      <c r="A43" s="18"/>
      <c r="B43" s="33">
        <v>15</v>
      </c>
      <c r="C43" s="186"/>
      <c r="D43" s="34"/>
      <c r="E43" s="35">
        <v>46388</v>
      </c>
      <c r="F43" s="330" t="str">
        <f t="shared" si="7"/>
        <v/>
      </c>
      <c r="G43" s="105" t="str">
        <f>IFERROR(VLOOKUP(F43,A100:B110,2,1),"")</f>
        <v/>
      </c>
      <c r="H43" s="109" t="str">
        <f t="shared" si="9"/>
        <v/>
      </c>
      <c r="I43" s="109" t="str">
        <f t="shared" si="5"/>
        <v/>
      </c>
      <c r="J43" s="50">
        <v>0</v>
      </c>
      <c r="K43" s="8"/>
      <c r="L43" s="8"/>
      <c r="M43" s="8"/>
      <c r="N43" s="8"/>
      <c r="O43" s="8"/>
      <c r="P43" s="334" t="str">
        <f t="shared" si="4"/>
        <v/>
      </c>
      <c r="Q43" s="16"/>
      <c r="R43" s="37"/>
      <c r="S43" s="37"/>
      <c r="W43" s="79">
        <f>H9</f>
        <v>20</v>
      </c>
      <c r="X43" s="79">
        <f>I9</f>
        <v>25</v>
      </c>
      <c r="Y43" s="19">
        <f t="shared" si="6"/>
        <v>0</v>
      </c>
    </row>
    <row r="44" spans="1:25" ht="19.899999999999999" customHeight="1" x14ac:dyDescent="0.2">
      <c r="A44" s="18"/>
      <c r="B44" s="26">
        <v>16</v>
      </c>
      <c r="C44" s="187"/>
      <c r="D44" s="36"/>
      <c r="E44" s="100">
        <v>46388</v>
      </c>
      <c r="F44" s="331" t="str">
        <f t="shared" si="7"/>
        <v/>
      </c>
      <c r="G44" s="106" t="str">
        <f>IFERROR(VLOOKUP(F44,A100:B110,2,1),"")</f>
        <v/>
      </c>
      <c r="H44" s="108" t="str">
        <f t="shared" si="9"/>
        <v/>
      </c>
      <c r="I44" s="108" t="str">
        <f t="shared" si="5"/>
        <v/>
      </c>
      <c r="J44" s="9">
        <v>0</v>
      </c>
      <c r="K44" s="9"/>
      <c r="L44" s="9"/>
      <c r="M44" s="9"/>
      <c r="N44" s="9"/>
      <c r="O44" s="9"/>
      <c r="P44" s="335" t="str">
        <f t="shared" si="4"/>
        <v/>
      </c>
      <c r="Q44" s="16"/>
      <c r="R44" s="37"/>
      <c r="W44" s="79">
        <f>H9</f>
        <v>20</v>
      </c>
      <c r="X44" s="79">
        <f>I9</f>
        <v>25</v>
      </c>
      <c r="Y44" s="19">
        <f t="shared" si="6"/>
        <v>0</v>
      </c>
    </row>
    <row r="45" spans="1:25" ht="19.899999999999999" customHeight="1" x14ac:dyDescent="0.2">
      <c r="A45" s="18"/>
      <c r="B45" s="26">
        <v>16</v>
      </c>
      <c r="C45" s="187"/>
      <c r="D45" s="36"/>
      <c r="E45" s="100">
        <v>46388</v>
      </c>
      <c r="F45" s="331" t="str">
        <f t="shared" si="7"/>
        <v/>
      </c>
      <c r="G45" s="106" t="str">
        <f>IFERROR(VLOOKUP(F45,A100:B110,2,1),"")</f>
        <v/>
      </c>
      <c r="H45" s="108" t="str">
        <f t="shared" si="9"/>
        <v/>
      </c>
      <c r="I45" s="108" t="str">
        <f t="shared" si="5"/>
        <v/>
      </c>
      <c r="J45" s="9">
        <v>0</v>
      </c>
      <c r="K45" s="9"/>
      <c r="L45" s="9"/>
      <c r="M45" s="9"/>
      <c r="N45" s="9"/>
      <c r="O45" s="9"/>
      <c r="P45" s="335" t="str">
        <f t="shared" si="4"/>
        <v/>
      </c>
      <c r="Q45" s="16"/>
      <c r="W45" s="79">
        <f>H9</f>
        <v>20</v>
      </c>
      <c r="X45" s="79">
        <f>I9</f>
        <v>25</v>
      </c>
      <c r="Y45" s="19">
        <f t="shared" si="6"/>
        <v>0</v>
      </c>
    </row>
    <row r="46" spans="1:25" ht="19.899999999999999" customHeight="1" x14ac:dyDescent="0.2">
      <c r="A46" s="18"/>
      <c r="B46" s="33">
        <v>17</v>
      </c>
      <c r="C46" s="186"/>
      <c r="D46" s="34"/>
      <c r="E46" s="35">
        <v>46388</v>
      </c>
      <c r="F46" s="330" t="str">
        <f t="shared" si="7"/>
        <v/>
      </c>
      <c r="G46" s="105" t="str">
        <f>IFERROR(VLOOKUP(F46,A100:B110,2,1),"")</f>
        <v/>
      </c>
      <c r="H46" s="109" t="str">
        <f t="shared" si="9"/>
        <v/>
      </c>
      <c r="I46" s="109" t="str">
        <f t="shared" si="5"/>
        <v/>
      </c>
      <c r="J46" s="50">
        <v>0</v>
      </c>
      <c r="K46" s="8"/>
      <c r="L46" s="8"/>
      <c r="M46" s="8"/>
      <c r="N46" s="8"/>
      <c r="O46" s="8"/>
      <c r="P46" s="334" t="str">
        <f t="shared" si="4"/>
        <v/>
      </c>
      <c r="Q46" s="16"/>
      <c r="R46" s="37"/>
      <c r="W46" s="79">
        <f>H9</f>
        <v>20</v>
      </c>
      <c r="X46" s="79">
        <f>I9</f>
        <v>25</v>
      </c>
      <c r="Y46" s="19">
        <f t="shared" si="6"/>
        <v>0</v>
      </c>
    </row>
    <row r="47" spans="1:25" ht="19.899999999999999" customHeight="1" x14ac:dyDescent="0.2">
      <c r="A47" s="18"/>
      <c r="B47" s="33">
        <v>17</v>
      </c>
      <c r="C47" s="186"/>
      <c r="D47" s="34"/>
      <c r="E47" s="35">
        <v>46388</v>
      </c>
      <c r="F47" s="330" t="str">
        <f t="shared" si="7"/>
        <v/>
      </c>
      <c r="G47" s="105" t="str">
        <f>IFERROR(VLOOKUP(F47,A100:B110,2,1),"")</f>
        <v/>
      </c>
      <c r="H47" s="109" t="str">
        <f t="shared" si="9"/>
        <v/>
      </c>
      <c r="I47" s="109" t="str">
        <f t="shared" si="5"/>
        <v/>
      </c>
      <c r="J47" s="50">
        <v>0</v>
      </c>
      <c r="K47" s="8"/>
      <c r="L47" s="8"/>
      <c r="M47" s="8"/>
      <c r="N47" s="8"/>
      <c r="O47" s="8"/>
      <c r="P47" s="334" t="str">
        <f t="shared" si="4"/>
        <v/>
      </c>
      <c r="Q47" s="16"/>
      <c r="R47" s="37"/>
      <c r="S47" s="37"/>
      <c r="W47" s="79">
        <f>H9</f>
        <v>20</v>
      </c>
      <c r="X47" s="79">
        <f>I9</f>
        <v>25</v>
      </c>
      <c r="Y47" s="19">
        <f t="shared" si="6"/>
        <v>0</v>
      </c>
    </row>
    <row r="48" spans="1:25" ht="19.899999999999999" customHeight="1" x14ac:dyDescent="0.2">
      <c r="A48" s="18"/>
      <c r="B48" s="26">
        <v>18</v>
      </c>
      <c r="C48" s="187"/>
      <c r="D48" s="36"/>
      <c r="E48" s="100">
        <v>46388</v>
      </c>
      <c r="F48" s="331" t="str">
        <f t="shared" si="7"/>
        <v/>
      </c>
      <c r="G48" s="106" t="str">
        <f>IFERROR(VLOOKUP(F48,A100:B110,2,1),"")</f>
        <v/>
      </c>
      <c r="H48" s="108" t="str">
        <f t="shared" si="9"/>
        <v/>
      </c>
      <c r="I48" s="108" t="str">
        <f t="shared" si="5"/>
        <v/>
      </c>
      <c r="J48" s="9">
        <v>0</v>
      </c>
      <c r="K48" s="9"/>
      <c r="L48" s="9"/>
      <c r="M48" s="9"/>
      <c r="N48" s="9"/>
      <c r="O48" s="9"/>
      <c r="P48" s="335" t="str">
        <f t="shared" si="4"/>
        <v/>
      </c>
      <c r="Q48" s="16"/>
      <c r="R48" s="96"/>
      <c r="W48" s="79">
        <f>H9</f>
        <v>20</v>
      </c>
      <c r="X48" s="79">
        <f>I9</f>
        <v>25</v>
      </c>
      <c r="Y48" s="19">
        <f t="shared" si="6"/>
        <v>0</v>
      </c>
    </row>
    <row r="49" spans="1:25" ht="19.899999999999999" customHeight="1" thickBot="1" x14ac:dyDescent="0.25">
      <c r="A49" s="18"/>
      <c r="B49" s="93">
        <v>18</v>
      </c>
      <c r="C49" s="188"/>
      <c r="D49" s="189"/>
      <c r="E49" s="190">
        <v>46388</v>
      </c>
      <c r="F49" s="332" t="str">
        <f t="shared" si="7"/>
        <v/>
      </c>
      <c r="G49" s="191" t="str">
        <f>IFERROR(VLOOKUP(F49,A100:B110,2,1),"")</f>
        <v/>
      </c>
      <c r="H49" s="143" t="str">
        <f t="shared" si="9"/>
        <v/>
      </c>
      <c r="I49" s="143" t="str">
        <f t="shared" si="5"/>
        <v/>
      </c>
      <c r="J49" s="144">
        <v>0</v>
      </c>
      <c r="K49" s="144"/>
      <c r="L49" s="144"/>
      <c r="M49" s="144"/>
      <c r="N49" s="144"/>
      <c r="O49" s="144"/>
      <c r="P49" s="337" t="str">
        <f t="shared" si="4"/>
        <v/>
      </c>
      <c r="Q49" s="16"/>
      <c r="R49" s="83"/>
      <c r="S49" s="38"/>
      <c r="W49" s="79">
        <f>H9</f>
        <v>20</v>
      </c>
      <c r="X49" s="79">
        <f>I9</f>
        <v>25</v>
      </c>
      <c r="Y49" s="19">
        <f t="shared" si="6"/>
        <v>0</v>
      </c>
    </row>
    <row r="50" spans="1:25" ht="22.9" customHeight="1" thickBot="1" x14ac:dyDescent="0.25">
      <c r="A50" s="18"/>
      <c r="B50" s="294"/>
      <c r="C50" s="295"/>
      <c r="D50" s="296" t="s">
        <v>73</v>
      </c>
      <c r="E50" s="296"/>
      <c r="F50" s="296"/>
      <c r="G50" s="296"/>
      <c r="H50" s="142">
        <f>SUM(H14:H49)</f>
        <v>0</v>
      </c>
      <c r="I50" s="90">
        <f>SUM(I14:I49)</f>
        <v>0</v>
      </c>
      <c r="J50" s="91">
        <f t="shared" ref="J50:P50" si="10">SUM(J14:J49)</f>
        <v>0</v>
      </c>
      <c r="K50" s="91">
        <f t="shared" si="10"/>
        <v>0</v>
      </c>
      <c r="L50" s="91">
        <f t="shared" si="10"/>
        <v>0</v>
      </c>
      <c r="M50" s="91">
        <f t="shared" si="10"/>
        <v>0</v>
      </c>
      <c r="N50" s="91">
        <f t="shared" si="10"/>
        <v>0</v>
      </c>
      <c r="O50" s="91">
        <f t="shared" si="10"/>
        <v>0</v>
      </c>
      <c r="P50" s="92">
        <f t="shared" si="10"/>
        <v>0</v>
      </c>
      <c r="Q50" s="16"/>
      <c r="R50" s="240" t="s">
        <v>79</v>
      </c>
    </row>
    <row r="51" spans="1:25" ht="21.75" thickBot="1" x14ac:dyDescent="0.25">
      <c r="A51" s="18"/>
      <c r="B51" s="268"/>
      <c r="C51" s="269"/>
      <c r="D51" s="269"/>
      <c r="E51" s="269"/>
      <c r="F51" s="269"/>
      <c r="G51" s="269"/>
      <c r="H51" s="269"/>
      <c r="I51" s="269"/>
      <c r="J51" s="269"/>
      <c r="K51" s="269"/>
      <c r="L51" s="270"/>
      <c r="M51" s="234" t="s">
        <v>12</v>
      </c>
      <c r="N51" s="235"/>
      <c r="O51" s="236"/>
      <c r="P51" s="87">
        <f>P50</f>
        <v>0</v>
      </c>
      <c r="Q51" s="22"/>
      <c r="R51" s="241"/>
    </row>
    <row r="52" spans="1:25" ht="18.600000000000001" customHeight="1" thickBot="1" x14ac:dyDescent="0.25">
      <c r="A52" s="18"/>
      <c r="B52" s="40"/>
      <c r="C52" s="145" t="s">
        <v>0</v>
      </c>
      <c r="D52" s="72"/>
      <c r="E52" s="72"/>
      <c r="F52" s="72"/>
      <c r="G52" s="288" t="s">
        <v>51</v>
      </c>
      <c r="H52" s="289"/>
      <c r="I52" s="289"/>
      <c r="J52" s="289"/>
      <c r="K52" s="289"/>
      <c r="L52" s="289"/>
      <c r="M52" s="289"/>
      <c r="N52" s="289"/>
      <c r="O52" s="289"/>
      <c r="P52" s="290"/>
      <c r="Q52" s="22"/>
      <c r="R52" s="242"/>
    </row>
    <row r="53" spans="1:25" ht="15.6" customHeight="1" x14ac:dyDescent="0.2">
      <c r="A53" s="18"/>
      <c r="B53" s="40"/>
      <c r="C53" s="25"/>
      <c r="D53" s="72"/>
      <c r="E53" s="72"/>
      <c r="F53" s="72"/>
      <c r="G53" s="304"/>
      <c r="H53" s="305"/>
      <c r="I53" s="305"/>
      <c r="J53" s="305"/>
      <c r="K53" s="305"/>
      <c r="L53" s="305"/>
      <c r="M53" s="305"/>
      <c r="N53" s="305"/>
      <c r="O53" s="305"/>
      <c r="P53" s="306"/>
      <c r="Q53" s="22"/>
    </row>
    <row r="54" spans="1:25" ht="15.6" customHeight="1" x14ac:dyDescent="0.2">
      <c r="A54" s="18"/>
      <c r="B54" s="40">
        <v>1</v>
      </c>
      <c r="C54" s="149"/>
      <c r="D54" s="72"/>
      <c r="E54" s="72"/>
      <c r="F54" s="72"/>
      <c r="G54" s="307"/>
      <c r="H54" s="308"/>
      <c r="I54" s="308"/>
      <c r="J54" s="308"/>
      <c r="K54" s="308"/>
      <c r="L54" s="308"/>
      <c r="M54" s="308"/>
      <c r="N54" s="308"/>
      <c r="O54" s="308"/>
      <c r="P54" s="309"/>
      <c r="Q54" s="22"/>
    </row>
    <row r="55" spans="1:25" ht="19.149999999999999" customHeight="1" x14ac:dyDescent="0.2">
      <c r="A55" s="18"/>
      <c r="B55" s="40"/>
      <c r="C55" s="42"/>
      <c r="D55" s="72"/>
      <c r="E55" s="72"/>
      <c r="F55" s="72"/>
      <c r="G55" s="307"/>
      <c r="H55" s="308"/>
      <c r="I55" s="308"/>
      <c r="J55" s="308"/>
      <c r="K55" s="308"/>
      <c r="L55" s="308"/>
      <c r="M55" s="308"/>
      <c r="N55" s="308"/>
      <c r="O55" s="308"/>
      <c r="P55" s="309"/>
      <c r="Q55" s="16"/>
    </row>
    <row r="56" spans="1:25" ht="15.6" customHeight="1" thickBot="1" x14ac:dyDescent="0.25">
      <c r="A56" s="18"/>
      <c r="B56" s="40">
        <v>2</v>
      </c>
      <c r="C56" s="149"/>
      <c r="D56" s="72"/>
      <c r="E56" s="72"/>
      <c r="F56" s="72"/>
      <c r="G56" s="310"/>
      <c r="H56" s="311"/>
      <c r="I56" s="311"/>
      <c r="J56" s="311"/>
      <c r="K56" s="311"/>
      <c r="L56" s="311"/>
      <c r="M56" s="311"/>
      <c r="N56" s="311"/>
      <c r="O56" s="311"/>
      <c r="P56" s="312"/>
      <c r="Q56" s="16"/>
    </row>
    <row r="57" spans="1:25" ht="18" customHeight="1" thickBot="1" x14ac:dyDescent="0.25">
      <c r="A57" s="18"/>
      <c r="B57" s="40"/>
      <c r="C57" s="146" t="s">
        <v>65</v>
      </c>
      <c r="D57" s="72"/>
      <c r="E57" s="72"/>
      <c r="F57" s="72"/>
      <c r="G57" s="208" t="s">
        <v>46</v>
      </c>
      <c r="H57" s="208"/>
      <c r="I57" s="208"/>
      <c r="J57" s="208"/>
      <c r="K57" s="208"/>
      <c r="L57" s="208"/>
      <c r="M57" s="208"/>
      <c r="N57" s="280">
        <f>J50</f>
        <v>0</v>
      </c>
      <c r="O57" s="281"/>
      <c r="P57" s="89" t="s">
        <v>53</v>
      </c>
      <c r="Q57" s="16"/>
    </row>
    <row r="58" spans="1:25" ht="18" customHeight="1" thickBot="1" x14ac:dyDescent="0.25">
      <c r="A58" s="18"/>
      <c r="B58" s="40">
        <v>1</v>
      </c>
      <c r="C58" s="149"/>
      <c r="D58" s="72"/>
      <c r="E58" s="72"/>
      <c r="F58" s="72"/>
      <c r="G58" s="208" t="s">
        <v>47</v>
      </c>
      <c r="H58" s="208"/>
      <c r="I58" s="208"/>
      <c r="J58" s="208"/>
      <c r="K58" s="208"/>
      <c r="L58" s="208"/>
      <c r="M58" s="208"/>
      <c r="N58" s="280">
        <f>SUM(M50:O50)/2</f>
        <v>0</v>
      </c>
      <c r="O58" s="280"/>
      <c r="P58" s="147">
        <v>897838000145</v>
      </c>
      <c r="Q58" s="16"/>
    </row>
    <row r="59" spans="1:25" ht="18" customHeight="1" x14ac:dyDescent="0.2">
      <c r="A59" s="18"/>
      <c r="B59" s="40"/>
      <c r="C59" s="42"/>
      <c r="D59" s="72"/>
      <c r="E59" s="72"/>
      <c r="F59" s="72"/>
      <c r="G59" s="303"/>
      <c r="H59" s="303"/>
      <c r="I59" s="303"/>
      <c r="J59" s="303"/>
      <c r="K59" s="303"/>
      <c r="L59" s="303"/>
      <c r="M59" s="39"/>
      <c r="N59" s="39"/>
      <c r="O59" s="39"/>
      <c r="P59" s="148"/>
      <c r="Q59" s="16"/>
    </row>
    <row r="60" spans="1:25" ht="18" customHeight="1" x14ac:dyDescent="0.2">
      <c r="A60" s="18"/>
      <c r="B60" s="40">
        <v>2</v>
      </c>
      <c r="C60" s="150"/>
      <c r="D60" s="72"/>
      <c r="E60" s="72"/>
      <c r="F60" s="72"/>
      <c r="G60" s="303"/>
      <c r="H60" s="303"/>
      <c r="I60" s="303"/>
      <c r="J60" s="303"/>
      <c r="K60" s="303"/>
      <c r="L60" s="303"/>
      <c r="M60" s="39"/>
      <c r="N60" s="39"/>
      <c r="O60" s="39"/>
      <c r="P60" s="41"/>
      <c r="Q60" s="16"/>
    </row>
    <row r="61" spans="1:25" ht="16.5" thickBot="1" x14ac:dyDescent="0.25">
      <c r="A61" s="18"/>
      <c r="B61" s="199"/>
      <c r="C61" s="302"/>
      <c r="D61" s="72"/>
      <c r="E61" s="72"/>
      <c r="F61" s="72"/>
      <c r="G61" s="248" t="s">
        <v>68</v>
      </c>
      <c r="H61" s="248"/>
      <c r="I61" s="249">
        <f ca="1">TODAY()</f>
        <v>46059</v>
      </c>
      <c r="J61" s="249"/>
      <c r="K61" s="249"/>
      <c r="L61" s="249"/>
      <c r="M61" s="249"/>
      <c r="N61" s="249"/>
      <c r="O61" s="249"/>
      <c r="P61" s="43"/>
      <c r="Q61" s="16"/>
    </row>
    <row r="62" spans="1:25" ht="15.6" customHeight="1" thickBot="1" x14ac:dyDescent="0.25">
      <c r="A62" s="18"/>
      <c r="B62" s="199"/>
      <c r="C62" s="200"/>
      <c r="D62" s="72"/>
      <c r="E62" s="72"/>
      <c r="F62" s="72"/>
      <c r="G62" s="200" t="s">
        <v>83</v>
      </c>
      <c r="H62" s="200"/>
      <c r="I62" s="200"/>
      <c r="J62" s="200"/>
      <c r="K62" s="200"/>
      <c r="L62" s="200"/>
      <c r="M62" s="200"/>
      <c r="N62" s="200"/>
      <c r="O62" s="200"/>
      <c r="P62" s="41"/>
      <c r="Q62" s="16"/>
    </row>
    <row r="63" spans="1:25" ht="18" customHeight="1" thickBot="1" x14ac:dyDescent="0.25">
      <c r="A63" s="18"/>
      <c r="B63" s="201"/>
      <c r="C63" s="202"/>
      <c r="D63" s="73"/>
      <c r="E63" s="73"/>
      <c r="F63" s="73"/>
      <c r="G63" s="205" t="s">
        <v>81</v>
      </c>
      <c r="H63" s="206"/>
      <c r="I63" s="206"/>
      <c r="J63" s="206"/>
      <c r="K63" s="206"/>
      <c r="L63" s="206"/>
      <c r="M63" s="206"/>
      <c r="N63" s="206"/>
      <c r="O63" s="206"/>
      <c r="P63" s="207"/>
      <c r="Q63" s="16"/>
    </row>
    <row r="64" spans="1:25" ht="12.6" customHeight="1" thickBot="1" x14ac:dyDescent="0.25">
      <c r="I64" s="299" t="s">
        <v>64</v>
      </c>
      <c r="J64" s="300"/>
      <c r="K64" s="300"/>
      <c r="L64" s="300"/>
      <c r="M64" s="300"/>
      <c r="N64" s="300"/>
      <c r="O64" s="300"/>
      <c r="P64" s="301"/>
    </row>
    <row r="69" spans="3:3" x14ac:dyDescent="0.2">
      <c r="C69" s="46"/>
    </row>
    <row r="94" spans="4:7" hidden="1" x14ac:dyDescent="0.2"/>
    <row r="95" spans="4:7" hidden="1" x14ac:dyDescent="0.2">
      <c r="D95" s="47">
        <v>123</v>
      </c>
      <c r="F95" s="44" t="s">
        <v>5</v>
      </c>
      <c r="G95" s="75">
        <v>123</v>
      </c>
    </row>
    <row r="96" spans="4:7" hidden="1" x14ac:dyDescent="0.2">
      <c r="F96" s="44" t="s">
        <v>44</v>
      </c>
    </row>
    <row r="97" spans="1:6" hidden="1" x14ac:dyDescent="0.2">
      <c r="F97" s="44" t="s">
        <v>45</v>
      </c>
    </row>
    <row r="98" spans="1:6" hidden="1" x14ac:dyDescent="0.2"/>
    <row r="99" spans="1:6" hidden="1" x14ac:dyDescent="0.2">
      <c r="A99" s="156" t="s">
        <v>43</v>
      </c>
      <c r="B99" s="156"/>
      <c r="C99" s="159"/>
      <c r="D99" s="52"/>
    </row>
    <row r="100" spans="1:6" hidden="1" x14ac:dyDescent="0.2">
      <c r="A100" s="155">
        <v>0</v>
      </c>
      <c r="B100" s="157" t="s">
        <v>50</v>
      </c>
      <c r="C100" s="157"/>
      <c r="D100" s="4"/>
    </row>
    <row r="101" spans="1:6" hidden="1" x14ac:dyDescent="0.2">
      <c r="A101" s="155">
        <v>1</v>
      </c>
      <c r="B101" s="157" t="s">
        <v>19</v>
      </c>
      <c r="C101" s="157"/>
      <c r="D101" s="4"/>
    </row>
    <row r="102" spans="1:6" hidden="1" x14ac:dyDescent="0.2">
      <c r="A102" s="155">
        <v>11</v>
      </c>
      <c r="B102" s="157" t="s">
        <v>36</v>
      </c>
      <c r="C102" s="157"/>
      <c r="D102" s="4"/>
    </row>
    <row r="103" spans="1:6" hidden="1" x14ac:dyDescent="0.2">
      <c r="A103" s="155">
        <v>13</v>
      </c>
      <c r="B103" s="157" t="s">
        <v>23</v>
      </c>
      <c r="C103" s="157"/>
      <c r="D103" s="4"/>
    </row>
    <row r="104" spans="1:6" hidden="1" x14ac:dyDescent="0.2">
      <c r="A104" s="155">
        <v>15</v>
      </c>
      <c r="B104" s="157" t="s">
        <v>24</v>
      </c>
      <c r="C104" s="157"/>
      <c r="D104" s="4"/>
    </row>
    <row r="105" spans="1:6" hidden="1" x14ac:dyDescent="0.2">
      <c r="A105" s="155">
        <v>17</v>
      </c>
      <c r="B105" s="157" t="s">
        <v>25</v>
      </c>
      <c r="C105" s="157"/>
      <c r="D105" s="4"/>
    </row>
    <row r="106" spans="1:6" hidden="1" x14ac:dyDescent="0.2">
      <c r="A106" s="155">
        <v>19</v>
      </c>
      <c r="B106" s="157" t="s">
        <v>20</v>
      </c>
      <c r="C106" s="158"/>
      <c r="D106" s="4"/>
    </row>
    <row r="107" spans="1:6" hidden="1" x14ac:dyDescent="0.2">
      <c r="A107" s="155">
        <v>23</v>
      </c>
      <c r="B107" s="157" t="s">
        <v>21</v>
      </c>
      <c r="C107" s="157"/>
      <c r="D107" s="4"/>
    </row>
    <row r="108" spans="1:6" hidden="1" x14ac:dyDescent="0.2">
      <c r="A108" s="155">
        <v>43</v>
      </c>
      <c r="B108" s="157" t="s">
        <v>28</v>
      </c>
      <c r="C108" s="157"/>
      <c r="D108" s="4"/>
    </row>
    <row r="109" spans="1:6" hidden="1" x14ac:dyDescent="0.2">
      <c r="A109" s="155">
        <v>50</v>
      </c>
      <c r="B109" s="157" t="s">
        <v>29</v>
      </c>
      <c r="C109" s="157"/>
      <c r="D109" s="4"/>
    </row>
    <row r="110" spans="1:6" hidden="1" x14ac:dyDescent="0.2">
      <c r="A110" s="155">
        <v>124</v>
      </c>
      <c r="B110" s="157" t="s">
        <v>33</v>
      </c>
      <c r="C110" s="157"/>
      <c r="D110" s="7"/>
    </row>
    <row r="111" spans="1:6" hidden="1" x14ac:dyDescent="0.2"/>
    <row r="112" spans="1:6" hidden="1" x14ac:dyDescent="0.2"/>
  </sheetData>
  <sheetProtection algorithmName="SHA-512" hashValue="tP6bz83677Eb51AuU/ZwGps0w0ZBmXZKJGrp2bD08LctoJh/nY+uVow/z9jqgijCLpzfhSk+uEEelBaHDd4/SQ==" saltValue="oKzHqhuM+FYNV64+CdeCsw==" spinCount="100000" sheet="1" objects="1" scenarios="1"/>
  <mergeCells count="45">
    <mergeCell ref="I64:P64"/>
    <mergeCell ref="B7:G7"/>
    <mergeCell ref="B61:C63"/>
    <mergeCell ref="G59:L60"/>
    <mergeCell ref="G63:P63"/>
    <mergeCell ref="N58:O58"/>
    <mergeCell ref="G58:M58"/>
    <mergeCell ref="G61:H61"/>
    <mergeCell ref="I61:O61"/>
    <mergeCell ref="G53:P56"/>
    <mergeCell ref="N8:N9"/>
    <mergeCell ref="K8:K9"/>
    <mergeCell ref="L8:L9"/>
    <mergeCell ref="B6:E6"/>
    <mergeCell ref="R50:R52"/>
    <mergeCell ref="M51:O51"/>
    <mergeCell ref="R14:R20"/>
    <mergeCell ref="G52:P52"/>
    <mergeCell ref="P7:P9"/>
    <mergeCell ref="B10:C10"/>
    <mergeCell ref="D8:D9"/>
    <mergeCell ref="B50:C50"/>
    <mergeCell ref="D50:G50"/>
    <mergeCell ref="B11:C11"/>
    <mergeCell ref="B12:C12"/>
    <mergeCell ref="B13:C13"/>
    <mergeCell ref="H7:O7"/>
    <mergeCell ref="O8:O9"/>
    <mergeCell ref="M8:M9"/>
    <mergeCell ref="S14:S20"/>
    <mergeCell ref="S7:S8"/>
    <mergeCell ref="R2:R5"/>
    <mergeCell ref="G62:O62"/>
    <mergeCell ref="B51:L51"/>
    <mergeCell ref="G6:P6"/>
    <mergeCell ref="B5:P5"/>
    <mergeCell ref="B1:P2"/>
    <mergeCell ref="B3:P4"/>
    <mergeCell ref="F8:F9"/>
    <mergeCell ref="G8:G9"/>
    <mergeCell ref="B8:C9"/>
    <mergeCell ref="J8:J9"/>
    <mergeCell ref="S22:S32"/>
    <mergeCell ref="G57:M57"/>
    <mergeCell ref="N57:O57"/>
  </mergeCells>
  <phoneticPr fontId="21" type="noConversion"/>
  <conditionalFormatting sqref="G10:G49">
    <cfRule type="expression" dxfId="2" priority="1">
      <formula>$J10=1</formula>
    </cfRule>
  </conditionalFormatting>
  <conditionalFormatting sqref="H58:H60 H62:H1048576 H1:H51">
    <cfRule type="cellIs" dxfId="1" priority="3" operator="equal">
      <formula>50</formula>
    </cfRule>
  </conditionalFormatting>
  <conditionalFormatting sqref="J1:J51 J58:J60 J62:J1048576">
    <cfRule type="cellIs" dxfId="0" priority="2" operator="equal">
      <formula>1</formula>
    </cfRule>
  </conditionalFormatting>
  <conditionalFormatting sqref="R44">
    <cfRule type="colorScale" priority="4">
      <colorScale>
        <cfvo type="num" val="50"/>
        <cfvo type="max"/>
        <color theme="9" tint="-0.249977111117893"/>
        <color rgb="FFFFEF9C"/>
      </colorScale>
    </cfRule>
  </conditionalFormatting>
  <pageMargins left="0.23622047244094491" right="0.23622047244094491" top="0.39370078740157483" bottom="0.39370078740157483" header="0.39370078740157483" footer="0.39370078740157483"/>
  <pageSetup paperSize="9" scale="55" orientation="portrait" r:id="rId1"/>
  <ignoredErrors>
    <ignoredError sqref="G14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4"/>
  <dimension ref="A2:F15"/>
  <sheetViews>
    <sheetView workbookViewId="0">
      <selection activeCell="A2" sqref="A2:B12"/>
    </sheetView>
  </sheetViews>
  <sheetFormatPr defaultColWidth="8.85546875" defaultRowHeight="12.75" x14ac:dyDescent="0.2"/>
  <cols>
    <col min="1" max="1" width="17.7109375" style="3" customWidth="1"/>
    <col min="2" max="2" width="13.42578125" style="3" customWidth="1"/>
    <col min="3" max="16384" width="8.85546875" style="2"/>
  </cols>
  <sheetData>
    <row r="2" spans="1:6" x14ac:dyDescent="0.2">
      <c r="A2" s="1" t="s">
        <v>30</v>
      </c>
      <c r="B2" s="1"/>
    </row>
    <row r="3" spans="1:6" x14ac:dyDescent="0.2">
      <c r="A3" s="3">
        <v>0</v>
      </c>
      <c r="B3" s="4" t="s">
        <v>19</v>
      </c>
    </row>
    <row r="4" spans="1:6" x14ac:dyDescent="0.2">
      <c r="A4" s="3">
        <v>11</v>
      </c>
      <c r="B4" s="4" t="s">
        <v>18</v>
      </c>
    </row>
    <row r="5" spans="1:6" x14ac:dyDescent="0.2">
      <c r="A5" s="3">
        <v>13</v>
      </c>
      <c r="B5" s="4" t="s">
        <v>23</v>
      </c>
      <c r="E5" s="5">
        <v>130</v>
      </c>
      <c r="F5" s="2" t="s">
        <v>27</v>
      </c>
    </row>
    <row r="6" spans="1:6" x14ac:dyDescent="0.2">
      <c r="A6" s="3">
        <v>15</v>
      </c>
      <c r="B6" s="4" t="s">
        <v>24</v>
      </c>
    </row>
    <row r="7" spans="1:6" x14ac:dyDescent="0.2">
      <c r="A7" s="3">
        <v>17</v>
      </c>
      <c r="B7" s="4" t="s">
        <v>25</v>
      </c>
    </row>
    <row r="8" spans="1:6" x14ac:dyDescent="0.2">
      <c r="A8" s="3">
        <v>19</v>
      </c>
      <c r="B8" s="4" t="s">
        <v>20</v>
      </c>
    </row>
    <row r="9" spans="1:6" x14ac:dyDescent="0.2">
      <c r="A9" s="3">
        <v>35</v>
      </c>
      <c r="B9" s="4" t="s">
        <v>21</v>
      </c>
    </row>
    <row r="10" spans="1:6" x14ac:dyDescent="0.2">
      <c r="A10" s="3">
        <v>43</v>
      </c>
      <c r="B10" s="4" t="s">
        <v>28</v>
      </c>
    </row>
    <row r="11" spans="1:6" x14ac:dyDescent="0.2">
      <c r="A11" s="3">
        <v>50</v>
      </c>
      <c r="B11" s="4" t="s">
        <v>29</v>
      </c>
    </row>
    <row r="12" spans="1:6" x14ac:dyDescent="0.2">
      <c r="A12" s="3">
        <v>126</v>
      </c>
      <c r="B12" s="7" t="s">
        <v>33</v>
      </c>
    </row>
    <row r="13" spans="1:6" x14ac:dyDescent="0.2">
      <c r="B13" s="7"/>
    </row>
    <row r="15" spans="1:6" x14ac:dyDescent="0.2">
      <c r="F15" s="6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SIMPLES</vt:lpstr>
      <vt:lpstr>DUPLAS</vt:lpstr>
      <vt:lpstr>Tabelas</vt:lpstr>
      <vt:lpstr>DUPLAS!Area_de_impressao</vt:lpstr>
      <vt:lpstr>SIMPLES!Area_de_impressao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FEBAPB</dc:creator>
  <cp:lastModifiedBy>Franklin Keill</cp:lastModifiedBy>
  <cp:lastPrinted>2026-02-06T23:58:07Z</cp:lastPrinted>
  <dcterms:created xsi:type="dcterms:W3CDTF">2007-11-06T17:07:50Z</dcterms:created>
  <dcterms:modified xsi:type="dcterms:W3CDTF">2026-02-06T23:58:45Z</dcterms:modified>
</cp:coreProperties>
</file>